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vasquez\Desktop\NITZI I TRIMESTRE  2025\"/>
    </mc:Choice>
  </mc:AlternateContent>
  <bookViews>
    <workbookView xWindow="0" yWindow="0" windowWidth="28800" windowHeight="11835"/>
  </bookViews>
  <sheets>
    <sheet name="Cuadro 1 " sheetId="6" r:id="rId1"/>
  </sheets>
  <definedNames>
    <definedName name="_xlnm.Print_Area" localSheetId="0">'Cuadro 1 '!$A$1:$J$85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6" l="1"/>
  <c r="F58" i="6"/>
  <c r="F59" i="6"/>
  <c r="F60" i="6"/>
  <c r="F61" i="6"/>
  <c r="F62" i="6"/>
  <c r="F63" i="6"/>
  <c r="F64" i="6"/>
  <c r="F56" i="6"/>
  <c r="F76" i="6" l="1"/>
  <c r="B76" i="6"/>
  <c r="F75" i="6"/>
  <c r="B75" i="6"/>
  <c r="F74" i="6"/>
  <c r="B74" i="6"/>
  <c r="F73" i="6"/>
  <c r="B73" i="6"/>
  <c r="F72" i="6"/>
  <c r="B72" i="6"/>
  <c r="F71" i="6"/>
  <c r="B71" i="6"/>
  <c r="F70" i="6"/>
  <c r="B70" i="6"/>
  <c r="F69" i="6"/>
  <c r="B69" i="6"/>
  <c r="F68" i="6"/>
  <c r="B68" i="6"/>
  <c r="F67" i="6"/>
  <c r="B67" i="6"/>
  <c r="J67" i="6" s="1"/>
  <c r="F66" i="6"/>
  <c r="B66" i="6"/>
  <c r="I65" i="6"/>
  <c r="H65" i="6"/>
  <c r="G65" i="6"/>
  <c r="E65" i="6"/>
  <c r="D65" i="6"/>
  <c r="C65" i="6"/>
  <c r="B64" i="6"/>
  <c r="B63" i="6"/>
  <c r="B62" i="6"/>
  <c r="B61" i="6"/>
  <c r="B60" i="6"/>
  <c r="B59" i="6"/>
  <c r="B58" i="6"/>
  <c r="B57" i="6"/>
  <c r="B56" i="6"/>
  <c r="F55" i="6"/>
  <c r="B55" i="6"/>
  <c r="I54" i="6"/>
  <c r="H54" i="6"/>
  <c r="G54" i="6"/>
  <c r="E54" i="6"/>
  <c r="E53" i="6" s="1"/>
  <c r="D54" i="6"/>
  <c r="C54" i="6"/>
  <c r="F52" i="6"/>
  <c r="B52" i="6"/>
  <c r="F51" i="6"/>
  <c r="B51" i="6"/>
  <c r="F50" i="6"/>
  <c r="B50" i="6"/>
  <c r="F49" i="6"/>
  <c r="B49" i="6"/>
  <c r="F48" i="6"/>
  <c r="B48" i="6"/>
  <c r="F47" i="6"/>
  <c r="B47" i="6"/>
  <c r="F46" i="6"/>
  <c r="B46" i="6"/>
  <c r="F45" i="6"/>
  <c r="B45" i="6"/>
  <c r="F44" i="6"/>
  <c r="B44" i="6"/>
  <c r="F43" i="6"/>
  <c r="B43" i="6"/>
  <c r="F42" i="6"/>
  <c r="B42" i="6"/>
  <c r="I41" i="6"/>
  <c r="H41" i="6"/>
  <c r="G41" i="6"/>
  <c r="E41" i="6"/>
  <c r="D41" i="6"/>
  <c r="C41" i="6"/>
  <c r="F40" i="6"/>
  <c r="B40" i="6"/>
  <c r="F39" i="6"/>
  <c r="B39" i="6"/>
  <c r="F38" i="6"/>
  <c r="B38" i="6"/>
  <c r="F37" i="6"/>
  <c r="B37" i="6"/>
  <c r="F36" i="6"/>
  <c r="B36" i="6"/>
  <c r="F35" i="6"/>
  <c r="B35" i="6"/>
  <c r="F34" i="6"/>
  <c r="B34" i="6"/>
  <c r="F33" i="6"/>
  <c r="B33" i="6"/>
  <c r="F32" i="6"/>
  <c r="B32" i="6"/>
  <c r="F31" i="6"/>
  <c r="B31" i="6"/>
  <c r="F30" i="6"/>
  <c r="B30" i="6"/>
  <c r="F29" i="6"/>
  <c r="B29" i="6"/>
  <c r="F28" i="6"/>
  <c r="B28" i="6"/>
  <c r="I27" i="6"/>
  <c r="I26" i="6" s="1"/>
  <c r="H27" i="6"/>
  <c r="H26" i="6" s="1"/>
  <c r="G27" i="6"/>
  <c r="G26" i="6" s="1"/>
  <c r="E27" i="6"/>
  <c r="D27" i="6"/>
  <c r="C27" i="6"/>
  <c r="E26" i="6"/>
  <c r="D26" i="6"/>
  <c r="F25" i="6"/>
  <c r="B25" i="6"/>
  <c r="F24" i="6"/>
  <c r="B24" i="6"/>
  <c r="F23" i="6"/>
  <c r="B23" i="6"/>
  <c r="F22" i="6"/>
  <c r="B22" i="6"/>
  <c r="F21" i="6"/>
  <c r="B21" i="6"/>
  <c r="F20" i="6"/>
  <c r="B20" i="6"/>
  <c r="F19" i="6"/>
  <c r="B19" i="6"/>
  <c r="F18" i="6"/>
  <c r="B18" i="6"/>
  <c r="F17" i="6"/>
  <c r="B17" i="6"/>
  <c r="F16" i="6"/>
  <c r="B16" i="6"/>
  <c r="F15" i="6"/>
  <c r="B15" i="6"/>
  <c r="F14" i="6"/>
  <c r="B14" i="6"/>
  <c r="F13" i="6"/>
  <c r="B13" i="6"/>
  <c r="I12" i="6"/>
  <c r="I11" i="6" s="1"/>
  <c r="H12" i="6"/>
  <c r="H11" i="6" s="1"/>
  <c r="G12" i="6"/>
  <c r="G11" i="6" s="1"/>
  <c r="E12" i="6"/>
  <c r="E11" i="6" s="1"/>
  <c r="D12" i="6"/>
  <c r="D11" i="6" s="1"/>
  <c r="C12" i="6"/>
  <c r="C11" i="6" s="1"/>
  <c r="F27" i="6" l="1"/>
  <c r="J30" i="6"/>
  <c r="J34" i="6"/>
  <c r="J38" i="6"/>
  <c r="J40" i="6"/>
  <c r="J44" i="6"/>
  <c r="J46" i="6"/>
  <c r="J71" i="6"/>
  <c r="J51" i="6"/>
  <c r="I53" i="6"/>
  <c r="J60" i="6"/>
  <c r="J64" i="6"/>
  <c r="G53" i="6"/>
  <c r="F65" i="6"/>
  <c r="J19" i="6"/>
  <c r="J25" i="6"/>
  <c r="B12" i="6"/>
  <c r="B11" i="6" s="1"/>
  <c r="J31" i="6"/>
  <c r="J33" i="6"/>
  <c r="J35" i="6"/>
  <c r="J37" i="6"/>
  <c r="J43" i="6"/>
  <c r="J47" i="6"/>
  <c r="J55" i="6"/>
  <c r="J59" i="6"/>
  <c r="J69" i="6"/>
  <c r="J14" i="6"/>
  <c r="J16" i="6"/>
  <c r="J20" i="6"/>
  <c r="C53" i="6"/>
  <c r="B65" i="6"/>
  <c r="J73" i="6"/>
  <c r="J75" i="6"/>
  <c r="B54" i="6"/>
  <c r="F12" i="6"/>
  <c r="F11" i="6" s="1"/>
  <c r="J18" i="6"/>
  <c r="J32" i="6"/>
  <c r="J50" i="6"/>
  <c r="H53" i="6"/>
  <c r="H10" i="6" s="1"/>
  <c r="J68" i="6"/>
  <c r="J13" i="6"/>
  <c r="J15" i="6"/>
  <c r="J22" i="6"/>
  <c r="J24" i="6"/>
  <c r="J29" i="6"/>
  <c r="J45" i="6"/>
  <c r="J52" i="6"/>
  <c r="I10" i="6"/>
  <c r="J61" i="6"/>
  <c r="D53" i="6"/>
  <c r="D10" i="6" s="1"/>
  <c r="J72" i="6"/>
  <c r="J74" i="6"/>
  <c r="C26" i="6"/>
  <c r="C10" i="6" s="1"/>
  <c r="J39" i="6"/>
  <c r="J48" i="6"/>
  <c r="J57" i="6"/>
  <c r="J70" i="6"/>
  <c r="J17" i="6"/>
  <c r="B27" i="6"/>
  <c r="F41" i="6"/>
  <c r="F26" i="6" s="1"/>
  <c r="B41" i="6"/>
  <c r="J49" i="6"/>
  <c r="E10" i="6"/>
  <c r="J56" i="6"/>
  <c r="J58" i="6"/>
  <c r="J76" i="6"/>
  <c r="J27" i="6"/>
  <c r="G10" i="6"/>
  <c r="J42" i="6"/>
  <c r="F54" i="6"/>
  <c r="J66" i="6"/>
  <c r="J28" i="6"/>
  <c r="J65" i="6" l="1"/>
  <c r="J11" i="6"/>
  <c r="J12" i="6"/>
  <c r="B53" i="6"/>
  <c r="J41" i="6"/>
  <c r="B26" i="6"/>
  <c r="J54" i="6"/>
  <c r="F53" i="6"/>
  <c r="J53" i="6" s="1"/>
  <c r="F10" i="6" l="1"/>
  <c r="B10" i="6"/>
  <c r="J26" i="6"/>
  <c r="J10" i="6" l="1"/>
</calcChain>
</file>

<file path=xl/sharedStrings.xml><?xml version="1.0" encoding="utf-8"?>
<sst xmlns="http://schemas.openxmlformats.org/spreadsheetml/2006/main" count="100" uniqueCount="46">
  <si>
    <t>República de Panamá</t>
  </si>
  <si>
    <t>CONTRALORÍA GENERAL DE LA REPÚBLICA</t>
  </si>
  <si>
    <t>Instituto Nacional de Estadística y Censo</t>
  </si>
  <si>
    <r>
      <t>Total de área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</si>
  <si>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r>
      <rPr>
        <b/>
        <sz val="10"/>
        <color theme="0"/>
        <rFont val="Arial"/>
        <family val="2"/>
      </rPr>
      <t>Variación porcentual</t>
    </r>
    <r>
      <rPr>
        <b/>
        <sz val="10"/>
        <rFont val="Arial"/>
        <family val="2"/>
      </rPr>
      <t xml:space="preserve"> </t>
    </r>
  </si>
  <si>
    <t>Nuevas</t>
  </si>
  <si>
    <t>En seguimiento (1)</t>
  </si>
  <si>
    <t>Culminadas</t>
  </si>
  <si>
    <t>Colón</t>
  </si>
  <si>
    <t>Vivienda individual</t>
  </si>
  <si>
    <t>Dúplex</t>
  </si>
  <si>
    <t>Comercio</t>
  </si>
  <si>
    <t>Oficinas</t>
  </si>
  <si>
    <t>Depósitos</t>
  </si>
  <si>
    <t>Industrias</t>
  </si>
  <si>
    <t>Centros educativos</t>
  </si>
  <si>
    <t>Hoteles</t>
  </si>
  <si>
    <t>Hospitales y clínicas</t>
  </si>
  <si>
    <t>Centros religiosos</t>
  </si>
  <si>
    <t>Administración pública</t>
  </si>
  <si>
    <t>Panamá</t>
  </si>
  <si>
    <t>San Miguelito</t>
  </si>
  <si>
    <t>Panamá Oeste</t>
  </si>
  <si>
    <t>Arraiján</t>
  </si>
  <si>
    <t>La Chorrera</t>
  </si>
  <si>
    <t>Duplex</t>
  </si>
  <si>
    <t>Centro educativos</t>
  </si>
  <si>
    <t>..</t>
  </si>
  <si>
    <t>(1) Son obras que continúan el proceso constructivo.</t>
  </si>
  <si>
    <t>(2) Incluye cuartos de alquiler y viviendas adosadas.</t>
  </si>
  <si>
    <t>(P) Cifras preliminares.</t>
  </si>
  <si>
    <t>Fuente: Constructoras, inmobiliarias y personas particulares.</t>
  </si>
  <si>
    <t>Edificio de apartamento (2)</t>
  </si>
  <si>
    <t>Otros (3)</t>
  </si>
  <si>
    <t>NOTA: Los distritos de Panamá y San Miguelito se realizan por un barrido exhaustivo, mientras que los distritos de Colón, Arraiján y La Chorrera por costo de obra desde B/. 50,000.00.</t>
  </si>
  <si>
    <t xml:space="preserve">     para el esparcimiento. </t>
  </si>
  <si>
    <t xml:space="preserve"> ..  Dato no aplicable al grupo o categoría.</t>
  </si>
  <si>
    <t xml:space="preserve"> -   Cantidad nula o cero.</t>
  </si>
  <si>
    <t>(3) Incluye edificaciones destinadas a albergues, estacionamientos, galeras para criaderos y ceba de animales, clubes, salas de reuniones, cines, teatros, estadios deportivos  y  otros</t>
  </si>
  <si>
    <r>
      <t>Metros construidos 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</si>
  <si>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t>TOTAL</t>
  </si>
  <si>
    <t xml:space="preserve">Provincia, distrito y tipo 
de edificación </t>
  </si>
  <si>
    <t xml:space="preserve">Cuadro 1.  METROS CUADRADOS CONSTRUIDOS EN ALGUNOS DISTRITOS DE LAS PROVINCIAS DE COLÓN, PANAMÁ Y PANAMÁ OESTE, </t>
  </si>
  <si>
    <t>Primer trimestre 2024 (P)</t>
  </si>
  <si>
    <t>Primer trimestre 2025 (P)</t>
  </si>
  <si>
    <t xml:space="preserve">  POR ÁREA, SEGÚN TIPO DE EDIFICACIÓN: I TRIMESTRE 2024-25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</si>
</sst>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(* #,##0_);_(* \(#,##0\);_(* &quot;-&quot;_);_(@_)"/>
    <numFmt numFmtId="166" formatCode="_ * #,##0.0_ ;_ * \-#,##0.0_ ;_ * &quot;-&quot;??_ ;_ @_ "/>
    <numFmt numFmtId="167" formatCode="#,##0.0_ ;\-#,##0.0\ 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sz val="10"/>
      <name val="Arial"/>
      <family val="2"/>
    </font>
    <font>
      <b/>
      <sz val="10"/>
      <color rgb="FF0F243E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3">
    <xf numFmtId="0" fontId="0" fillId="0" borderId="0" xfId="0"/>
    <xf numFmtId="3" fontId="5" fillId="3" borderId="6" xfId="0" applyNumberFormat="1" applyFont="1" applyFill="1" applyBorder="1" applyAlignment="1">
      <alignment horizontal="center" vertical="center"/>
    </xf>
    <xf numFmtId="3" fontId="5" fillId="3" borderId="7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left"/>
    </xf>
    <xf numFmtId="164" fontId="2" fillId="2" borderId="0" xfId="0" applyNumberFormat="1" applyFont="1" applyFill="1" applyAlignment="1">
      <alignment horizontal="left" indent="2"/>
    </xf>
    <xf numFmtId="164" fontId="2" fillId="2" borderId="0" xfId="0" applyNumberFormat="1" applyFont="1" applyFill="1" applyAlignment="1">
      <alignment horizontal="left" indent="4"/>
    </xf>
    <xf numFmtId="0" fontId="0" fillId="0" borderId="0" xfId="0" applyBorder="1"/>
    <xf numFmtId="165" fontId="7" fillId="0" borderId="12" xfId="1" applyNumberFormat="1" applyFont="1" applyFill="1" applyBorder="1" applyAlignment="1">
      <alignment horizontal="center" vertical="center" wrapText="1"/>
    </xf>
    <xf numFmtId="164" fontId="2" fillId="2" borderId="15" xfId="0" applyNumberFormat="1" applyFont="1" applyFill="1" applyBorder="1" applyAlignment="1">
      <alignment horizontal="left" indent="4"/>
    </xf>
    <xf numFmtId="165" fontId="0" fillId="0" borderId="0" xfId="0" applyNumberFormat="1" applyBorder="1"/>
    <xf numFmtId="165" fontId="4" fillId="2" borderId="12" xfId="1" applyNumberFormat="1" applyFont="1" applyFill="1" applyBorder="1"/>
    <xf numFmtId="165" fontId="3" fillId="0" borderId="13" xfId="0" applyNumberFormat="1" applyFont="1" applyBorder="1"/>
    <xf numFmtId="165" fontId="3" fillId="0" borderId="12" xfId="0" applyNumberFormat="1" applyFont="1" applyBorder="1"/>
    <xf numFmtId="165" fontId="2" fillId="0" borderId="12" xfId="0" applyNumberFormat="1" applyFont="1" applyBorder="1"/>
    <xf numFmtId="165" fontId="2" fillId="0" borderId="13" xfId="0" applyNumberFormat="1" applyFont="1" applyBorder="1"/>
    <xf numFmtId="0" fontId="2" fillId="0" borderId="0" xfId="0" applyFont="1"/>
    <xf numFmtId="165" fontId="2" fillId="0" borderId="16" xfId="0" applyNumberFormat="1" applyFont="1" applyBorder="1"/>
    <xf numFmtId="166" fontId="0" fillId="0" borderId="0" xfId="0" applyNumberFormat="1"/>
    <xf numFmtId="165" fontId="7" fillId="0" borderId="11" xfId="1" applyNumberFormat="1" applyFont="1" applyFill="1" applyBorder="1" applyAlignment="1">
      <alignment horizontal="center" vertical="center" wrapText="1"/>
    </xf>
    <xf numFmtId="49" fontId="4" fillId="2" borderId="0" xfId="1" applyNumberFormat="1" applyFill="1"/>
    <xf numFmtId="164" fontId="4" fillId="2" borderId="0" xfId="0" applyNumberFormat="1" applyFont="1" applyFill="1" applyAlignment="1">
      <alignment horizontal="left" indent="4"/>
    </xf>
    <xf numFmtId="0" fontId="2" fillId="0" borderId="0" xfId="0" applyFont="1" applyFill="1"/>
    <xf numFmtId="0" fontId="4" fillId="2" borderId="0" xfId="1" applyFill="1" applyAlignment="1"/>
    <xf numFmtId="166" fontId="2" fillId="0" borderId="14" xfId="0" applyNumberFormat="1" applyFont="1" applyBorder="1" applyAlignment="1">
      <alignment horizontal="right" indent="1"/>
    </xf>
    <xf numFmtId="166" fontId="2" fillId="0" borderId="14" xfId="0" applyNumberFormat="1" applyFont="1" applyBorder="1" applyAlignment="1">
      <alignment horizontal="right"/>
    </xf>
    <xf numFmtId="166" fontId="2" fillId="0" borderId="14" xfId="0" applyNumberFormat="1" applyFont="1" applyBorder="1"/>
    <xf numFmtId="166" fontId="2" fillId="0" borderId="17" xfId="0" applyNumberFormat="1" applyFont="1" applyBorder="1"/>
    <xf numFmtId="0" fontId="7" fillId="0" borderId="0" xfId="0" applyFont="1" applyFill="1" applyBorder="1" applyAlignment="1">
      <alignment horizontal="center" vertical="center" wrapText="1"/>
    </xf>
    <xf numFmtId="167" fontId="0" fillId="0" borderId="0" xfId="0" applyNumberFormat="1" applyBorder="1"/>
    <xf numFmtId="166" fontId="4" fillId="0" borderId="14" xfId="0" applyNumberFormat="1" applyFont="1" applyFill="1" applyBorder="1" applyAlignment="1">
      <alignment horizontal="center" vertical="center" wrapText="1"/>
    </xf>
    <xf numFmtId="0" fontId="9" fillId="0" borderId="0" xfId="0" applyFont="1"/>
    <xf numFmtId="165" fontId="2" fillId="0" borderId="12" xfId="0" applyNumberFormat="1" applyFont="1" applyFill="1" applyBorder="1"/>
    <xf numFmtId="165" fontId="3" fillId="0" borderId="16" xfId="0" applyNumberFormat="1" applyFont="1" applyBorder="1"/>
    <xf numFmtId="0" fontId="0" fillId="0" borderId="0" xfId="0" applyFill="1" applyBorder="1"/>
    <xf numFmtId="0" fontId="0" fillId="0" borderId="0" xfId="0" applyFill="1"/>
    <xf numFmtId="165" fontId="4" fillId="0" borderId="12" xfId="0" applyNumberFormat="1" applyFont="1" applyBorder="1"/>
    <xf numFmtId="164" fontId="2" fillId="0" borderId="0" xfId="0" applyNumberFormat="1" applyFont="1" applyFill="1" applyAlignment="1">
      <alignment horizontal="left" indent="4"/>
    </xf>
    <xf numFmtId="165" fontId="3" fillId="0" borderId="12" xfId="0" applyNumberFormat="1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/>
    </xf>
    <xf numFmtId="3" fontId="5" fillId="3" borderId="4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showGridLines="0" tabSelected="1" zoomScaleNormal="100" workbookViewId="0">
      <selection activeCell="O82" sqref="O82"/>
    </sheetView>
  </sheetViews>
  <sheetFormatPr baseColWidth="10" defaultRowHeight="15" x14ac:dyDescent="0.25"/>
  <cols>
    <col min="1" max="1" width="33.42578125" customWidth="1"/>
    <col min="2" max="2" width="11.85546875" customWidth="1"/>
    <col min="3" max="3" width="12.85546875" customWidth="1"/>
    <col min="4" max="4" width="15.5703125" customWidth="1"/>
    <col min="5" max="5" width="13.140625" customWidth="1"/>
    <col min="6" max="6" width="11.85546875" customWidth="1"/>
    <col min="7" max="7" width="12.28515625" bestFit="1" customWidth="1"/>
    <col min="8" max="8" width="15.28515625" customWidth="1"/>
    <col min="9" max="9" width="14.28515625" customWidth="1"/>
    <col min="10" max="10" width="15.140625" customWidth="1"/>
    <col min="11" max="11" width="3.42578125" customWidth="1"/>
  </cols>
  <sheetData>
    <row r="1" spans="1:16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7"/>
      <c r="L1" s="7"/>
    </row>
    <row r="2" spans="1:16" x14ac:dyDescent="0.25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7"/>
      <c r="L2" s="7"/>
    </row>
    <row r="3" spans="1:16" ht="15" customHeight="1" x14ac:dyDescent="0.25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7"/>
      <c r="L3" s="47"/>
      <c r="M3" s="47"/>
      <c r="N3" s="47"/>
      <c r="O3" s="47"/>
      <c r="P3" s="47"/>
    </row>
    <row r="4" spans="1:16" x14ac:dyDescent="0.25">
      <c r="A4" s="40" t="s">
        <v>42</v>
      </c>
      <c r="B4" s="40"/>
      <c r="C4" s="40"/>
      <c r="D4" s="40"/>
      <c r="E4" s="40"/>
      <c r="F4" s="40"/>
      <c r="G4" s="40"/>
      <c r="H4" s="40"/>
      <c r="I4" s="40"/>
      <c r="J4" s="40"/>
      <c r="K4" s="7"/>
      <c r="L4" s="47"/>
      <c r="M4" s="47"/>
      <c r="N4" s="47"/>
      <c r="O4" s="47"/>
      <c r="P4" s="47"/>
    </row>
    <row r="5" spans="1:16" x14ac:dyDescent="0.25">
      <c r="A5" s="40" t="s">
        <v>45</v>
      </c>
      <c r="B5" s="40"/>
      <c r="C5" s="40"/>
      <c r="D5" s="40"/>
      <c r="E5" s="40"/>
      <c r="F5" s="40"/>
      <c r="G5" s="40"/>
      <c r="H5" s="40"/>
      <c r="I5" s="40"/>
      <c r="J5" s="40"/>
      <c r="K5" s="7"/>
      <c r="L5" s="47"/>
      <c r="M5" s="47"/>
      <c r="N5" s="47"/>
      <c r="O5" s="47"/>
      <c r="P5" s="47"/>
    </row>
    <row r="6" spans="1:16" ht="12.95" customHeight="1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K6" s="7"/>
      <c r="L6" s="47"/>
      <c r="M6" s="47"/>
      <c r="N6" s="47"/>
      <c r="O6" s="47"/>
      <c r="P6" s="47"/>
    </row>
    <row r="7" spans="1:16" ht="24.95" customHeight="1" x14ac:dyDescent="0.25">
      <c r="A7" s="48" t="s">
        <v>41</v>
      </c>
      <c r="B7" s="49" t="s">
        <v>3</v>
      </c>
      <c r="C7" s="51" t="s">
        <v>39</v>
      </c>
      <c r="D7" s="51"/>
      <c r="E7" s="52"/>
      <c r="F7" s="49" t="s">
        <v>3</v>
      </c>
      <c r="G7" s="51" t="s">
        <v>39</v>
      </c>
      <c r="H7" s="51"/>
      <c r="I7" s="51"/>
      <c r="J7" s="41" t="s">
        <v>4</v>
      </c>
      <c r="K7" s="7"/>
      <c r="L7" s="47"/>
      <c r="M7" s="47"/>
      <c r="N7" s="47"/>
      <c r="O7" s="47"/>
      <c r="P7" s="47"/>
    </row>
    <row r="8" spans="1:16" ht="30" customHeight="1" x14ac:dyDescent="0.25">
      <c r="A8" s="48"/>
      <c r="B8" s="50"/>
      <c r="C8" s="1" t="s">
        <v>5</v>
      </c>
      <c r="D8" s="2" t="s">
        <v>6</v>
      </c>
      <c r="E8" s="3" t="s">
        <v>7</v>
      </c>
      <c r="F8" s="50"/>
      <c r="G8" s="1" t="s">
        <v>5</v>
      </c>
      <c r="H8" s="2" t="s">
        <v>6</v>
      </c>
      <c r="I8" s="3" t="s">
        <v>7</v>
      </c>
      <c r="J8" s="42"/>
      <c r="K8" s="7"/>
      <c r="L8" s="47"/>
      <c r="M8" s="47"/>
      <c r="N8" s="47"/>
      <c r="O8" s="47"/>
      <c r="P8" s="47"/>
    </row>
    <row r="9" spans="1:16" ht="24.95" customHeight="1" x14ac:dyDescent="0.25">
      <c r="A9" s="48"/>
      <c r="B9" s="50"/>
      <c r="C9" s="44" t="s">
        <v>43</v>
      </c>
      <c r="D9" s="45"/>
      <c r="E9" s="45"/>
      <c r="F9" s="50"/>
      <c r="G9" s="44" t="s">
        <v>44</v>
      </c>
      <c r="H9" s="44"/>
      <c r="I9" s="44"/>
      <c r="J9" s="43"/>
      <c r="K9" s="7"/>
      <c r="L9" s="47"/>
      <c r="M9" s="47"/>
      <c r="N9" s="47"/>
      <c r="O9" s="47"/>
      <c r="P9" s="47"/>
    </row>
    <row r="10" spans="1:16" ht="20.100000000000001" customHeight="1" x14ac:dyDescent="0.25">
      <c r="A10" s="28" t="s">
        <v>40</v>
      </c>
      <c r="B10" s="19">
        <f t="shared" ref="B10:I10" si="0">B11+B26+B53</f>
        <v>515408</v>
      </c>
      <c r="C10" s="19">
        <f t="shared" si="0"/>
        <v>217334</v>
      </c>
      <c r="D10" s="19">
        <f t="shared" si="0"/>
        <v>256490</v>
      </c>
      <c r="E10" s="19">
        <f t="shared" si="0"/>
        <v>41584</v>
      </c>
      <c r="F10" s="19">
        <f t="shared" si="0"/>
        <v>470325</v>
      </c>
      <c r="G10" s="19">
        <f t="shared" si="0"/>
        <v>155367</v>
      </c>
      <c r="H10" s="19">
        <f t="shared" si="0"/>
        <v>272612</v>
      </c>
      <c r="I10" s="19">
        <f t="shared" si="0"/>
        <v>42346</v>
      </c>
      <c r="J10" s="30">
        <f>((F10/B10)-1)*100</f>
        <v>-8.7470508800794651</v>
      </c>
      <c r="K10" s="29"/>
      <c r="L10" s="47"/>
      <c r="M10" s="47"/>
      <c r="N10" s="47"/>
      <c r="O10" s="47"/>
      <c r="P10" s="47"/>
    </row>
    <row r="11" spans="1:16" ht="15" customHeight="1" x14ac:dyDescent="0.25">
      <c r="A11" s="4" t="s">
        <v>8</v>
      </c>
      <c r="B11" s="8">
        <f>B12</f>
        <v>26948</v>
      </c>
      <c r="C11" s="8">
        <f t="shared" ref="C11:I11" si="1">C12</f>
        <v>12303</v>
      </c>
      <c r="D11" s="12">
        <f t="shared" si="1"/>
        <v>12795</v>
      </c>
      <c r="E11" s="8">
        <f t="shared" si="1"/>
        <v>1850</v>
      </c>
      <c r="F11" s="13">
        <f t="shared" si="1"/>
        <v>18384</v>
      </c>
      <c r="G11" s="13">
        <f t="shared" si="1"/>
        <v>4745</v>
      </c>
      <c r="H11" s="13">
        <f t="shared" si="1"/>
        <v>9585</v>
      </c>
      <c r="I11" s="13">
        <f t="shared" si="1"/>
        <v>4054</v>
      </c>
      <c r="J11" s="30">
        <f>((F11/B11)-1)*100</f>
        <v>-31.77972391272079</v>
      </c>
      <c r="K11" s="29"/>
      <c r="L11" s="47"/>
      <c r="M11" s="47"/>
      <c r="N11" s="47"/>
      <c r="O11" s="47"/>
      <c r="P11" s="47"/>
    </row>
    <row r="12" spans="1:16" ht="15" customHeight="1" x14ac:dyDescent="0.25">
      <c r="A12" s="5" t="s">
        <v>8</v>
      </c>
      <c r="B12" s="13">
        <f t="shared" ref="B12:I12" si="2">SUM(B13:B25)</f>
        <v>26948</v>
      </c>
      <c r="C12" s="13">
        <f t="shared" si="2"/>
        <v>12303</v>
      </c>
      <c r="D12" s="13">
        <f t="shared" si="2"/>
        <v>12795</v>
      </c>
      <c r="E12" s="13">
        <f t="shared" si="2"/>
        <v>1850</v>
      </c>
      <c r="F12" s="13">
        <f t="shared" si="2"/>
        <v>18384</v>
      </c>
      <c r="G12" s="13">
        <f t="shared" si="2"/>
        <v>4745</v>
      </c>
      <c r="H12" s="13">
        <f t="shared" si="2"/>
        <v>9585</v>
      </c>
      <c r="I12" s="13">
        <f t="shared" si="2"/>
        <v>4054</v>
      </c>
      <c r="J12" s="26">
        <f>((F12/B12)-1)*100</f>
        <v>-31.77972391272079</v>
      </c>
      <c r="K12" s="29"/>
      <c r="L12" s="47"/>
      <c r="M12" s="47"/>
      <c r="N12" s="47"/>
      <c r="O12" s="47"/>
      <c r="P12" s="47"/>
    </row>
    <row r="13" spans="1:16" ht="14.1" customHeight="1" x14ac:dyDescent="0.25">
      <c r="A13" s="6" t="s">
        <v>9</v>
      </c>
      <c r="B13" s="13">
        <f>+C13+D13+E13</f>
        <v>6168</v>
      </c>
      <c r="C13" s="14">
        <v>5060</v>
      </c>
      <c r="D13" s="15">
        <v>1033</v>
      </c>
      <c r="E13" s="14">
        <v>75</v>
      </c>
      <c r="F13" s="13">
        <f>+G13+H13+I13</f>
        <v>2134</v>
      </c>
      <c r="G13" s="14">
        <v>1035</v>
      </c>
      <c r="H13" s="11">
        <v>1044</v>
      </c>
      <c r="I13" s="11">
        <v>55</v>
      </c>
      <c r="J13" s="24">
        <f>((F13/B13)-1)*100</f>
        <v>-65.402075226977956</v>
      </c>
      <c r="K13" s="29"/>
      <c r="L13" s="47"/>
      <c r="M13" s="47"/>
      <c r="N13" s="47"/>
      <c r="O13" s="47"/>
      <c r="P13" s="47"/>
    </row>
    <row r="14" spans="1:16" ht="14.1" customHeight="1" x14ac:dyDescent="0.25">
      <c r="A14" s="6" t="s">
        <v>10</v>
      </c>
      <c r="B14" s="13">
        <f t="shared" ref="B14:B25" si="3">+C14+D14+E14</f>
        <v>13</v>
      </c>
      <c r="C14" s="14">
        <v>0</v>
      </c>
      <c r="D14" s="14">
        <v>0</v>
      </c>
      <c r="E14" s="14">
        <v>13</v>
      </c>
      <c r="F14" s="13">
        <f t="shared" ref="F14:F25" si="4">+G14+H14+I14</f>
        <v>0</v>
      </c>
      <c r="G14" s="14">
        <v>0</v>
      </c>
      <c r="H14" s="14">
        <v>0</v>
      </c>
      <c r="I14" s="14">
        <v>0</v>
      </c>
      <c r="J14" s="24">
        <f t="shared" ref="J14:J25" si="5">((F14/B14)-1)*100</f>
        <v>-100</v>
      </c>
      <c r="K14" s="29"/>
      <c r="L14" s="47"/>
      <c r="M14" s="47"/>
      <c r="N14" s="47"/>
      <c r="O14" s="47"/>
      <c r="P14" s="47"/>
    </row>
    <row r="15" spans="1:16" ht="14.1" customHeight="1" x14ac:dyDescent="0.25">
      <c r="A15" s="6" t="s">
        <v>32</v>
      </c>
      <c r="B15" s="13">
        <f>+C15+D15+E15</f>
        <v>1814</v>
      </c>
      <c r="C15" s="14">
        <v>195</v>
      </c>
      <c r="D15" s="14">
        <v>1619</v>
      </c>
      <c r="E15" s="14">
        <v>0</v>
      </c>
      <c r="F15" s="13">
        <f t="shared" si="4"/>
        <v>7102</v>
      </c>
      <c r="G15" s="14">
        <v>2209</v>
      </c>
      <c r="H15" s="11">
        <v>4803</v>
      </c>
      <c r="I15" s="11">
        <v>90</v>
      </c>
      <c r="J15" s="24">
        <f t="shared" si="5"/>
        <v>291.51047409040791</v>
      </c>
      <c r="K15" s="29"/>
      <c r="L15" s="47"/>
      <c r="M15" s="47"/>
      <c r="N15" s="47"/>
      <c r="O15" s="47"/>
      <c r="P15" s="47"/>
    </row>
    <row r="16" spans="1:16" ht="14.1" customHeight="1" x14ac:dyDescent="0.25">
      <c r="A16" s="6" t="s">
        <v>11</v>
      </c>
      <c r="B16" s="13">
        <f t="shared" si="3"/>
        <v>7363</v>
      </c>
      <c r="C16" s="14">
        <v>4820</v>
      </c>
      <c r="D16" s="14">
        <v>2383</v>
      </c>
      <c r="E16" s="14">
        <v>160</v>
      </c>
      <c r="F16" s="13">
        <f t="shared" si="4"/>
        <v>1967</v>
      </c>
      <c r="G16" s="14">
        <v>1081</v>
      </c>
      <c r="H16" s="11">
        <v>684</v>
      </c>
      <c r="I16" s="11">
        <v>202</v>
      </c>
      <c r="J16" s="24">
        <f t="shared" si="5"/>
        <v>-73.285345647154699</v>
      </c>
      <c r="K16" s="29"/>
      <c r="L16" s="47"/>
      <c r="M16" s="47"/>
      <c r="N16" s="47"/>
      <c r="O16" s="47"/>
      <c r="P16" s="47"/>
    </row>
    <row r="17" spans="1:16" ht="14.1" customHeight="1" x14ac:dyDescent="0.25">
      <c r="A17" s="6" t="s">
        <v>12</v>
      </c>
      <c r="B17" s="13">
        <f t="shared" si="3"/>
        <v>94</v>
      </c>
      <c r="C17" s="14">
        <v>0</v>
      </c>
      <c r="D17" s="14">
        <v>0</v>
      </c>
      <c r="E17" s="14">
        <v>94</v>
      </c>
      <c r="F17" s="13">
        <f t="shared" si="4"/>
        <v>0</v>
      </c>
      <c r="G17" s="14">
        <v>0</v>
      </c>
      <c r="H17" s="11">
        <v>0</v>
      </c>
      <c r="I17" s="14">
        <v>0</v>
      </c>
      <c r="J17" s="24">
        <f t="shared" si="5"/>
        <v>-100</v>
      </c>
      <c r="K17" s="29"/>
      <c r="L17" s="47"/>
      <c r="M17" s="47"/>
      <c r="N17" s="47"/>
      <c r="O17" s="47"/>
      <c r="P17" s="47"/>
    </row>
    <row r="18" spans="1:16" ht="14.1" customHeight="1" x14ac:dyDescent="0.25">
      <c r="A18" s="6" t="s">
        <v>13</v>
      </c>
      <c r="B18" s="13">
        <f t="shared" si="3"/>
        <v>3128</v>
      </c>
      <c r="C18" s="14">
        <v>90</v>
      </c>
      <c r="D18" s="14">
        <v>3038</v>
      </c>
      <c r="E18" s="14">
        <v>0</v>
      </c>
      <c r="F18" s="13">
        <f t="shared" si="4"/>
        <v>5725</v>
      </c>
      <c r="G18" s="14">
        <v>0</v>
      </c>
      <c r="H18" s="11">
        <v>2617</v>
      </c>
      <c r="I18" s="11">
        <v>3108</v>
      </c>
      <c r="J18" s="24">
        <f t="shared" si="5"/>
        <v>83.02429667519182</v>
      </c>
      <c r="K18" s="29"/>
      <c r="L18" s="47"/>
      <c r="M18" s="47"/>
      <c r="N18" s="47"/>
      <c r="O18" s="47"/>
      <c r="P18" s="47"/>
    </row>
    <row r="19" spans="1:16" ht="14.1" customHeight="1" x14ac:dyDescent="0.25">
      <c r="A19" s="6" t="s">
        <v>14</v>
      </c>
      <c r="B19" s="13">
        <f t="shared" si="3"/>
        <v>1784</v>
      </c>
      <c r="C19" s="14">
        <v>0</v>
      </c>
      <c r="D19" s="14">
        <v>1784</v>
      </c>
      <c r="E19" s="14">
        <v>0</v>
      </c>
      <c r="F19" s="13">
        <f t="shared" si="4"/>
        <v>420</v>
      </c>
      <c r="G19" s="14">
        <v>420</v>
      </c>
      <c r="H19" s="11">
        <v>0</v>
      </c>
      <c r="I19" s="11">
        <v>0</v>
      </c>
      <c r="J19" s="24">
        <f t="shared" si="5"/>
        <v>-76.457399103139011</v>
      </c>
      <c r="K19" s="29"/>
      <c r="L19" s="47"/>
      <c r="M19" s="47"/>
      <c r="N19" s="47"/>
      <c r="O19" s="47"/>
      <c r="P19" s="47"/>
    </row>
    <row r="20" spans="1:16" ht="14.1" customHeight="1" x14ac:dyDescent="0.25">
      <c r="A20" s="6" t="s">
        <v>15</v>
      </c>
      <c r="B20" s="13">
        <f t="shared" si="3"/>
        <v>1799</v>
      </c>
      <c r="C20" s="14">
        <v>224</v>
      </c>
      <c r="D20" s="14">
        <v>205</v>
      </c>
      <c r="E20" s="14">
        <v>1370</v>
      </c>
      <c r="F20" s="13">
        <f t="shared" si="4"/>
        <v>561</v>
      </c>
      <c r="G20" s="14">
        <v>0</v>
      </c>
      <c r="H20" s="11">
        <v>9</v>
      </c>
      <c r="I20" s="11">
        <v>552</v>
      </c>
      <c r="J20" s="24">
        <f>((F20/B20)-1)*100</f>
        <v>-68.816008893829903</v>
      </c>
      <c r="K20" s="29"/>
      <c r="L20" s="47"/>
      <c r="M20" s="47"/>
      <c r="N20" s="47"/>
      <c r="O20" s="47"/>
      <c r="P20" s="47"/>
    </row>
    <row r="21" spans="1:16" ht="14.1" customHeight="1" x14ac:dyDescent="0.25">
      <c r="A21" s="6" t="s">
        <v>16</v>
      </c>
      <c r="B21" s="13">
        <f t="shared" si="3"/>
        <v>0</v>
      </c>
      <c r="C21" s="14">
        <v>0</v>
      </c>
      <c r="D21" s="14">
        <v>0</v>
      </c>
      <c r="E21" s="14">
        <v>0</v>
      </c>
      <c r="F21" s="13">
        <f t="shared" si="4"/>
        <v>41</v>
      </c>
      <c r="G21" s="14">
        <v>0</v>
      </c>
      <c r="H21" s="14">
        <v>0</v>
      </c>
      <c r="I21" s="11">
        <v>41</v>
      </c>
      <c r="J21" s="24" t="s">
        <v>27</v>
      </c>
      <c r="K21" s="29"/>
      <c r="L21" s="47"/>
      <c r="M21" s="47"/>
      <c r="N21" s="47"/>
      <c r="O21" s="47"/>
      <c r="P21" s="47"/>
    </row>
    <row r="22" spans="1:16" ht="14.1" customHeight="1" x14ac:dyDescent="0.25">
      <c r="A22" s="37" t="s">
        <v>17</v>
      </c>
      <c r="B22" s="13">
        <f t="shared" si="3"/>
        <v>2302</v>
      </c>
      <c r="C22" s="14">
        <v>0</v>
      </c>
      <c r="D22" s="14">
        <v>2302</v>
      </c>
      <c r="E22" s="14">
        <v>0</v>
      </c>
      <c r="F22" s="38">
        <f t="shared" si="4"/>
        <v>0</v>
      </c>
      <c r="G22" s="14">
        <v>0</v>
      </c>
      <c r="H22" s="32">
        <v>0</v>
      </c>
      <c r="I22" s="32">
        <v>0</v>
      </c>
      <c r="J22" s="24">
        <f t="shared" si="5"/>
        <v>-100</v>
      </c>
      <c r="K22" s="29"/>
      <c r="L22" s="47"/>
      <c r="M22" s="47"/>
      <c r="N22" s="47"/>
      <c r="O22" s="47"/>
      <c r="P22" s="47"/>
    </row>
    <row r="23" spans="1:16" ht="14.1" customHeight="1" x14ac:dyDescent="0.25">
      <c r="A23" s="21" t="s">
        <v>18</v>
      </c>
      <c r="B23" s="13">
        <f>+C23+D23+E23</f>
        <v>0</v>
      </c>
      <c r="C23" s="14">
        <v>0</v>
      </c>
      <c r="D23" s="14">
        <v>0</v>
      </c>
      <c r="E23" s="14">
        <v>0</v>
      </c>
      <c r="F23" s="13">
        <f t="shared" si="4"/>
        <v>57</v>
      </c>
      <c r="G23" s="14">
        <v>0</v>
      </c>
      <c r="H23" s="11">
        <v>51</v>
      </c>
      <c r="I23" s="11">
        <v>6</v>
      </c>
      <c r="J23" s="24" t="s">
        <v>27</v>
      </c>
      <c r="K23" s="29"/>
      <c r="L23" s="47"/>
      <c r="M23" s="47"/>
      <c r="N23" s="47"/>
      <c r="O23" s="47"/>
      <c r="P23" s="47"/>
    </row>
    <row r="24" spans="1:16" ht="14.1" customHeight="1" x14ac:dyDescent="0.25">
      <c r="A24" s="6" t="s">
        <v>19</v>
      </c>
      <c r="B24" s="13">
        <f t="shared" si="3"/>
        <v>1914</v>
      </c>
      <c r="C24" s="14">
        <v>1914</v>
      </c>
      <c r="D24" s="14">
        <v>0</v>
      </c>
      <c r="E24" s="14">
        <v>0</v>
      </c>
      <c r="F24" s="13">
        <f t="shared" si="4"/>
        <v>0</v>
      </c>
      <c r="G24" s="14">
        <v>0</v>
      </c>
      <c r="H24" s="14">
        <v>0</v>
      </c>
      <c r="I24" s="14">
        <v>0</v>
      </c>
      <c r="J24" s="24">
        <f t="shared" si="5"/>
        <v>-100</v>
      </c>
      <c r="K24" s="29"/>
      <c r="L24" s="47"/>
      <c r="M24" s="47"/>
      <c r="N24" s="47"/>
      <c r="O24" s="47"/>
      <c r="P24" s="47"/>
    </row>
    <row r="25" spans="1:16" ht="14.1" customHeight="1" x14ac:dyDescent="0.25">
      <c r="A25" s="6" t="s">
        <v>33</v>
      </c>
      <c r="B25" s="13">
        <f t="shared" si="3"/>
        <v>569</v>
      </c>
      <c r="C25" s="14">
        <v>0</v>
      </c>
      <c r="D25" s="14">
        <v>431</v>
      </c>
      <c r="E25" s="14">
        <v>138</v>
      </c>
      <c r="F25" s="13">
        <f t="shared" si="4"/>
        <v>377</v>
      </c>
      <c r="G25" s="16"/>
      <c r="H25" s="11">
        <v>377</v>
      </c>
      <c r="I25" s="11">
        <v>0</v>
      </c>
      <c r="J25" s="24">
        <f t="shared" si="5"/>
        <v>-33.743409490333917</v>
      </c>
      <c r="K25" s="29"/>
      <c r="L25" s="47"/>
      <c r="M25" s="47"/>
      <c r="N25" s="47"/>
      <c r="O25" s="47"/>
      <c r="P25" s="47"/>
    </row>
    <row r="26" spans="1:16" ht="15" customHeight="1" x14ac:dyDescent="0.25">
      <c r="A26" s="4" t="s">
        <v>20</v>
      </c>
      <c r="B26" s="13">
        <f t="shared" ref="B26:I26" si="6">B27+B41</f>
        <v>295262</v>
      </c>
      <c r="C26" s="13">
        <f t="shared" si="6"/>
        <v>120420</v>
      </c>
      <c r="D26" s="13">
        <f t="shared" si="6"/>
        <v>151242</v>
      </c>
      <c r="E26" s="13">
        <f t="shared" si="6"/>
        <v>23600</v>
      </c>
      <c r="F26" s="13">
        <f t="shared" si="6"/>
        <v>378034</v>
      </c>
      <c r="G26" s="13">
        <f t="shared" si="6"/>
        <v>108988</v>
      </c>
      <c r="H26" s="13">
        <f t="shared" si="6"/>
        <v>236488</v>
      </c>
      <c r="I26" s="13">
        <f t="shared" si="6"/>
        <v>32558</v>
      </c>
      <c r="J26" s="25">
        <f>((F26/B26)-1)*100</f>
        <v>28.033407617641281</v>
      </c>
      <c r="K26" s="29"/>
      <c r="L26" s="47"/>
      <c r="M26" s="47"/>
      <c r="N26" s="47"/>
      <c r="O26" s="47"/>
      <c r="P26" s="47"/>
    </row>
    <row r="27" spans="1:16" ht="15" customHeight="1" x14ac:dyDescent="0.25">
      <c r="A27" s="5" t="s">
        <v>20</v>
      </c>
      <c r="B27" s="13">
        <f>SUM(B28:B40)</f>
        <v>276946</v>
      </c>
      <c r="C27" s="13">
        <f>SUM(C28:C40)</f>
        <v>114449</v>
      </c>
      <c r="D27" s="13">
        <f t="shared" ref="D27:I27" si="7">SUM(D28:D40)</f>
        <v>140177</v>
      </c>
      <c r="E27" s="13">
        <f t="shared" si="7"/>
        <v>22320</v>
      </c>
      <c r="F27" s="13">
        <f t="shared" si="7"/>
        <v>351688</v>
      </c>
      <c r="G27" s="13">
        <f t="shared" si="7"/>
        <v>101072</v>
      </c>
      <c r="H27" s="13">
        <f t="shared" si="7"/>
        <v>219510</v>
      </c>
      <c r="I27" s="13">
        <f t="shared" si="7"/>
        <v>31106</v>
      </c>
      <c r="J27" s="25">
        <f>((F27/B27)-1)*100</f>
        <v>26.987932665573801</v>
      </c>
      <c r="K27" s="29"/>
      <c r="L27" s="47"/>
      <c r="M27" s="47"/>
      <c r="N27" s="47"/>
      <c r="O27" s="47"/>
      <c r="P27" s="47"/>
    </row>
    <row r="28" spans="1:16" ht="15" customHeight="1" x14ac:dyDescent="0.25">
      <c r="A28" s="6" t="s">
        <v>9</v>
      </c>
      <c r="B28" s="38">
        <f>+C28+D28+E28</f>
        <v>68521</v>
      </c>
      <c r="C28" s="14">
        <v>44707</v>
      </c>
      <c r="D28" s="14">
        <v>15348</v>
      </c>
      <c r="E28" s="14">
        <v>8466</v>
      </c>
      <c r="F28" s="13">
        <f>+G28+H28+I28</f>
        <v>65558</v>
      </c>
      <c r="G28" s="14">
        <v>37495</v>
      </c>
      <c r="H28" s="36">
        <v>22354</v>
      </c>
      <c r="I28" s="14">
        <v>5709</v>
      </c>
      <c r="J28" s="25">
        <f>((F28/B28)-1)*100</f>
        <v>-4.3242217714277391</v>
      </c>
      <c r="K28" s="29"/>
      <c r="L28" s="47"/>
      <c r="M28" s="47"/>
      <c r="N28" s="47"/>
      <c r="O28" s="47"/>
      <c r="P28" s="47"/>
    </row>
    <row r="29" spans="1:16" ht="15" customHeight="1" x14ac:dyDescent="0.25">
      <c r="A29" s="6" t="s">
        <v>10</v>
      </c>
      <c r="B29" s="38">
        <f t="shared" ref="B29:B40" si="8">+C29+D29+E29</f>
        <v>6709</v>
      </c>
      <c r="C29" s="14">
        <v>2429</v>
      </c>
      <c r="D29" s="14">
        <v>3587</v>
      </c>
      <c r="E29" s="14">
        <v>693</v>
      </c>
      <c r="F29" s="13">
        <f t="shared" ref="F29:F40" si="9">+G29+H29+I29</f>
        <v>8228</v>
      </c>
      <c r="G29" s="14">
        <v>4956</v>
      </c>
      <c r="H29" s="14">
        <v>2449</v>
      </c>
      <c r="I29" s="14">
        <v>823</v>
      </c>
      <c r="J29" s="25">
        <f t="shared" ref="J29:J76" si="10">((F29/B29)-1)*100</f>
        <v>22.641228200924136</v>
      </c>
      <c r="K29" s="29"/>
      <c r="L29" s="47"/>
      <c r="M29" s="47"/>
      <c r="N29" s="47"/>
      <c r="O29" s="47"/>
      <c r="P29" s="47"/>
    </row>
    <row r="30" spans="1:16" ht="15" customHeight="1" x14ac:dyDescent="0.25">
      <c r="A30" s="6" t="s">
        <v>32</v>
      </c>
      <c r="B30" s="13">
        <f t="shared" si="8"/>
        <v>120897</v>
      </c>
      <c r="C30" s="14">
        <v>41313</v>
      </c>
      <c r="D30" s="14">
        <v>73149</v>
      </c>
      <c r="E30" s="14">
        <v>6435</v>
      </c>
      <c r="F30" s="13">
        <f t="shared" si="9"/>
        <v>153558</v>
      </c>
      <c r="G30" s="14">
        <v>29295</v>
      </c>
      <c r="H30" s="14">
        <v>118838</v>
      </c>
      <c r="I30" s="14">
        <v>5425</v>
      </c>
      <c r="J30" s="25">
        <f t="shared" si="10"/>
        <v>27.015558698727006</v>
      </c>
      <c r="K30" s="29"/>
      <c r="L30" s="47"/>
      <c r="M30" s="47"/>
      <c r="N30" s="47"/>
      <c r="O30" s="47"/>
      <c r="P30" s="47"/>
    </row>
    <row r="31" spans="1:16" ht="15" customHeight="1" x14ac:dyDescent="0.25">
      <c r="A31" s="6" t="s">
        <v>11</v>
      </c>
      <c r="B31" s="13">
        <f t="shared" si="8"/>
        <v>26154</v>
      </c>
      <c r="C31" s="14">
        <v>9647</v>
      </c>
      <c r="D31" s="14">
        <v>15535</v>
      </c>
      <c r="E31" s="14">
        <v>972</v>
      </c>
      <c r="F31" s="13">
        <f t="shared" si="9"/>
        <v>35949</v>
      </c>
      <c r="G31" s="14">
        <v>10498</v>
      </c>
      <c r="H31" s="14">
        <v>23372</v>
      </c>
      <c r="I31" s="14">
        <v>2079</v>
      </c>
      <c r="J31" s="25">
        <f t="shared" si="10"/>
        <v>37.451250286763013</v>
      </c>
      <c r="K31" s="29"/>
      <c r="L31" s="47"/>
      <c r="M31" s="47"/>
      <c r="N31" s="47"/>
      <c r="O31" s="47"/>
      <c r="P31" s="47"/>
    </row>
    <row r="32" spans="1:16" ht="15" customHeight="1" x14ac:dyDescent="0.25">
      <c r="A32" s="6" t="s">
        <v>12</v>
      </c>
      <c r="B32" s="13">
        <f t="shared" si="8"/>
        <v>2017</v>
      </c>
      <c r="C32" s="14">
        <v>804</v>
      </c>
      <c r="D32" s="14">
        <v>1075</v>
      </c>
      <c r="E32" s="14">
        <v>138</v>
      </c>
      <c r="F32" s="13">
        <f t="shared" si="9"/>
        <v>2397</v>
      </c>
      <c r="G32" s="14">
        <v>163</v>
      </c>
      <c r="H32" s="14">
        <v>1930</v>
      </c>
      <c r="I32" s="14">
        <v>304</v>
      </c>
      <c r="J32" s="25">
        <f t="shared" si="10"/>
        <v>18.839861179970253</v>
      </c>
      <c r="K32" s="29"/>
      <c r="L32" s="47"/>
      <c r="M32" s="47"/>
      <c r="N32" s="47"/>
      <c r="O32" s="47"/>
      <c r="P32" s="47"/>
    </row>
    <row r="33" spans="1:16" ht="15" customHeight="1" x14ac:dyDescent="0.25">
      <c r="A33" s="6" t="s">
        <v>13</v>
      </c>
      <c r="B33" s="13">
        <f t="shared" si="8"/>
        <v>25826</v>
      </c>
      <c r="C33" s="14">
        <v>11371</v>
      </c>
      <c r="D33" s="14">
        <v>10290</v>
      </c>
      <c r="E33" s="14">
        <v>4165</v>
      </c>
      <c r="F33" s="13">
        <f t="shared" si="9"/>
        <v>39614</v>
      </c>
      <c r="G33" s="14">
        <v>15096</v>
      </c>
      <c r="H33" s="14">
        <v>16001</v>
      </c>
      <c r="I33" s="14">
        <v>8517</v>
      </c>
      <c r="J33" s="25">
        <f t="shared" si="10"/>
        <v>53.388058545651674</v>
      </c>
      <c r="K33" s="29"/>
      <c r="L33" s="47"/>
      <c r="M33" s="47"/>
      <c r="N33" s="47"/>
      <c r="O33" s="47"/>
      <c r="P33" s="47"/>
    </row>
    <row r="34" spans="1:16" ht="15" customHeight="1" x14ac:dyDescent="0.25">
      <c r="A34" s="6" t="s">
        <v>14</v>
      </c>
      <c r="B34" s="13">
        <f t="shared" si="8"/>
        <v>73</v>
      </c>
      <c r="C34" s="14">
        <v>73</v>
      </c>
      <c r="D34" s="14">
        <v>0</v>
      </c>
      <c r="E34" s="14">
        <v>0</v>
      </c>
      <c r="F34" s="13">
        <f t="shared" si="9"/>
        <v>883</v>
      </c>
      <c r="G34" s="14">
        <v>0</v>
      </c>
      <c r="H34" s="14">
        <v>620</v>
      </c>
      <c r="I34" s="14">
        <v>263</v>
      </c>
      <c r="J34" s="25">
        <f t="shared" si="10"/>
        <v>1109.5890410958905</v>
      </c>
      <c r="K34" s="29"/>
      <c r="L34" s="47"/>
      <c r="M34" s="47"/>
      <c r="N34" s="47"/>
      <c r="O34" s="47"/>
      <c r="P34" s="47"/>
    </row>
    <row r="35" spans="1:16" ht="15" customHeight="1" x14ac:dyDescent="0.25">
      <c r="A35" s="6" t="s">
        <v>15</v>
      </c>
      <c r="B35" s="13">
        <f t="shared" si="8"/>
        <v>4117</v>
      </c>
      <c r="C35" s="14">
        <v>198</v>
      </c>
      <c r="D35" s="14">
        <v>3497</v>
      </c>
      <c r="E35" s="14">
        <v>422</v>
      </c>
      <c r="F35" s="13">
        <f t="shared" si="9"/>
        <v>8657</v>
      </c>
      <c r="G35" s="14">
        <v>766</v>
      </c>
      <c r="H35" s="14">
        <v>4458</v>
      </c>
      <c r="I35" s="14">
        <v>3433</v>
      </c>
      <c r="J35" s="25">
        <f t="shared" si="10"/>
        <v>110.27447170269613</v>
      </c>
      <c r="K35" s="29"/>
      <c r="L35" s="34"/>
      <c r="M35" s="35"/>
      <c r="N35" s="35"/>
      <c r="O35" s="35"/>
      <c r="P35" s="35"/>
    </row>
    <row r="36" spans="1:16" ht="15" customHeight="1" x14ac:dyDescent="0.25">
      <c r="A36" s="21" t="s">
        <v>16</v>
      </c>
      <c r="B36" s="13">
        <f t="shared" si="8"/>
        <v>0</v>
      </c>
      <c r="C36" s="14">
        <v>0</v>
      </c>
      <c r="D36" s="14">
        <v>0</v>
      </c>
      <c r="E36" s="14">
        <v>0</v>
      </c>
      <c r="F36" s="13">
        <f t="shared" si="9"/>
        <v>84</v>
      </c>
      <c r="G36" s="14">
        <v>0</v>
      </c>
      <c r="H36" s="14">
        <v>84</v>
      </c>
      <c r="I36" s="14">
        <v>0</v>
      </c>
      <c r="J36" s="25" t="s">
        <v>27</v>
      </c>
      <c r="K36" s="29"/>
      <c r="L36" s="7"/>
    </row>
    <row r="37" spans="1:16" ht="15" customHeight="1" x14ac:dyDescent="0.25">
      <c r="A37" s="6" t="s">
        <v>17</v>
      </c>
      <c r="B37" s="13">
        <f t="shared" si="8"/>
        <v>7624</v>
      </c>
      <c r="C37" s="14">
        <v>942</v>
      </c>
      <c r="D37" s="14">
        <v>6682</v>
      </c>
      <c r="E37" s="14">
        <v>0</v>
      </c>
      <c r="F37" s="13">
        <f t="shared" si="9"/>
        <v>3397</v>
      </c>
      <c r="G37" s="14">
        <v>0</v>
      </c>
      <c r="H37" s="14">
        <v>3397</v>
      </c>
      <c r="I37" s="14">
        <v>0</v>
      </c>
      <c r="J37" s="25">
        <f t="shared" si="10"/>
        <v>-55.44333683105981</v>
      </c>
      <c r="K37" s="29"/>
      <c r="L37" s="7"/>
    </row>
    <row r="38" spans="1:16" ht="15" customHeight="1" x14ac:dyDescent="0.25">
      <c r="A38" s="6" t="s">
        <v>18</v>
      </c>
      <c r="B38" s="13">
        <f t="shared" si="8"/>
        <v>616</v>
      </c>
      <c r="C38" s="14">
        <v>106</v>
      </c>
      <c r="D38" s="14">
        <v>310</v>
      </c>
      <c r="E38" s="14">
        <v>200</v>
      </c>
      <c r="F38" s="13">
        <f t="shared" si="9"/>
        <v>863</v>
      </c>
      <c r="G38" s="14">
        <v>391</v>
      </c>
      <c r="H38" s="14">
        <v>245</v>
      </c>
      <c r="I38" s="14">
        <v>227</v>
      </c>
      <c r="J38" s="25">
        <f t="shared" si="10"/>
        <v>40.097402597402599</v>
      </c>
      <c r="K38" s="29"/>
      <c r="L38" s="7"/>
    </row>
    <row r="39" spans="1:16" ht="15" customHeight="1" x14ac:dyDescent="0.25">
      <c r="A39" s="6" t="s">
        <v>19</v>
      </c>
      <c r="B39" s="13">
        <f t="shared" si="8"/>
        <v>2966</v>
      </c>
      <c r="C39" s="14">
        <v>0</v>
      </c>
      <c r="D39" s="14">
        <v>2962</v>
      </c>
      <c r="E39" s="14">
        <v>4</v>
      </c>
      <c r="F39" s="13">
        <f t="shared" si="9"/>
        <v>11450</v>
      </c>
      <c r="G39" s="14">
        <v>798</v>
      </c>
      <c r="H39" s="14">
        <v>8042</v>
      </c>
      <c r="I39" s="14">
        <v>2610</v>
      </c>
      <c r="J39" s="25">
        <f t="shared" si="10"/>
        <v>286.04180714767364</v>
      </c>
      <c r="K39" s="29"/>
      <c r="L39" s="7"/>
    </row>
    <row r="40" spans="1:16" ht="15" customHeight="1" x14ac:dyDescent="0.25">
      <c r="A40" s="6" t="s">
        <v>33</v>
      </c>
      <c r="B40" s="13">
        <f t="shared" si="8"/>
        <v>11426</v>
      </c>
      <c r="C40" s="14">
        <v>2859</v>
      </c>
      <c r="D40" s="14">
        <v>7742</v>
      </c>
      <c r="E40" s="14">
        <v>825</v>
      </c>
      <c r="F40" s="13">
        <f t="shared" si="9"/>
        <v>21050</v>
      </c>
      <c r="G40" s="14">
        <v>1614</v>
      </c>
      <c r="H40" s="14">
        <v>17720</v>
      </c>
      <c r="I40" s="14">
        <v>1716</v>
      </c>
      <c r="J40" s="25">
        <f t="shared" si="10"/>
        <v>84.228951514090667</v>
      </c>
      <c r="K40" s="29"/>
      <c r="L40" s="7"/>
    </row>
    <row r="41" spans="1:16" ht="15" customHeight="1" x14ac:dyDescent="0.25">
      <c r="A41" s="5" t="s">
        <v>21</v>
      </c>
      <c r="B41" s="13">
        <f>SUM(B42:B52)</f>
        <v>18316</v>
      </c>
      <c r="C41" s="13">
        <f t="shared" ref="C41:I41" si="11">SUM(C42:C52)</f>
        <v>5971</v>
      </c>
      <c r="D41" s="13">
        <f t="shared" si="11"/>
        <v>11065</v>
      </c>
      <c r="E41" s="13">
        <f t="shared" si="11"/>
        <v>1280</v>
      </c>
      <c r="F41" s="13">
        <f>SUM(F42:F52)</f>
        <v>26346</v>
      </c>
      <c r="G41" s="13">
        <f t="shared" si="11"/>
        <v>7916</v>
      </c>
      <c r="H41" s="13">
        <f t="shared" si="11"/>
        <v>16978</v>
      </c>
      <c r="I41" s="13">
        <f t="shared" si="11"/>
        <v>1452</v>
      </c>
      <c r="J41" s="25">
        <f>((F41/B41)-1)*100</f>
        <v>43.841450098274734</v>
      </c>
      <c r="K41" s="29"/>
      <c r="L41" s="7"/>
    </row>
    <row r="42" spans="1:16" ht="15" customHeight="1" x14ac:dyDescent="0.25">
      <c r="A42" s="6" t="s">
        <v>9</v>
      </c>
      <c r="B42" s="38">
        <f>+C42+D42+E42</f>
        <v>4486</v>
      </c>
      <c r="C42" s="14">
        <v>2309</v>
      </c>
      <c r="D42" s="14">
        <v>1749</v>
      </c>
      <c r="E42" s="14">
        <v>428</v>
      </c>
      <c r="F42" s="13">
        <f>+G42+H42+I42</f>
        <v>2490</v>
      </c>
      <c r="G42" s="14">
        <v>1138</v>
      </c>
      <c r="H42" s="14">
        <v>1158</v>
      </c>
      <c r="I42" s="14">
        <v>194</v>
      </c>
      <c r="J42" s="25">
        <f>((F42/B42)-1)*100</f>
        <v>-44.493981275078021</v>
      </c>
      <c r="K42" s="29"/>
      <c r="L42" s="7"/>
    </row>
    <row r="43" spans="1:16" ht="15" customHeight="1" x14ac:dyDescent="0.25">
      <c r="A43" s="6" t="s">
        <v>25</v>
      </c>
      <c r="B43" s="38">
        <f t="shared" ref="B43:B52" si="12">+C43+D43+E43</f>
        <v>127</v>
      </c>
      <c r="C43" s="14">
        <v>0</v>
      </c>
      <c r="D43" s="14">
        <v>41</v>
      </c>
      <c r="E43" s="14">
        <v>86</v>
      </c>
      <c r="F43" s="13">
        <f t="shared" ref="F43:F52" si="13">+G43+H43+I43</f>
        <v>0</v>
      </c>
      <c r="G43" s="14">
        <v>0</v>
      </c>
      <c r="H43" s="14">
        <v>0</v>
      </c>
      <c r="I43" s="14">
        <v>0</v>
      </c>
      <c r="J43" s="25">
        <f t="shared" si="10"/>
        <v>-100</v>
      </c>
      <c r="K43" s="29"/>
      <c r="L43" s="7"/>
    </row>
    <row r="44" spans="1:16" ht="15" customHeight="1" x14ac:dyDescent="0.25">
      <c r="A44" s="6" t="s">
        <v>32</v>
      </c>
      <c r="B44" s="13">
        <f t="shared" si="12"/>
        <v>5436</v>
      </c>
      <c r="C44" s="14">
        <v>507</v>
      </c>
      <c r="D44" s="14">
        <v>4533</v>
      </c>
      <c r="E44" s="14">
        <v>396</v>
      </c>
      <c r="F44" s="13">
        <f t="shared" si="13"/>
        <v>14449</v>
      </c>
      <c r="G44" s="14">
        <v>5094</v>
      </c>
      <c r="H44" s="14">
        <v>9307</v>
      </c>
      <c r="I44" s="14">
        <v>48</v>
      </c>
      <c r="J44" s="25">
        <f t="shared" si="10"/>
        <v>165.80206033848418</v>
      </c>
      <c r="K44" s="29"/>
      <c r="L44" s="7"/>
    </row>
    <row r="45" spans="1:16" ht="15" customHeight="1" x14ac:dyDescent="0.25">
      <c r="A45" s="6" t="s">
        <v>11</v>
      </c>
      <c r="B45" s="13">
        <f t="shared" si="12"/>
        <v>1535</v>
      </c>
      <c r="C45" s="14">
        <v>515</v>
      </c>
      <c r="D45" s="14">
        <v>970</v>
      </c>
      <c r="E45" s="14">
        <v>50</v>
      </c>
      <c r="F45" s="13">
        <f t="shared" si="13"/>
        <v>4041</v>
      </c>
      <c r="G45" s="14">
        <v>449</v>
      </c>
      <c r="H45" s="14">
        <v>3582</v>
      </c>
      <c r="I45" s="14">
        <v>10</v>
      </c>
      <c r="J45" s="25">
        <f t="shared" si="10"/>
        <v>163.25732899022802</v>
      </c>
      <c r="K45" s="29"/>
      <c r="L45" s="7"/>
    </row>
    <row r="46" spans="1:16" ht="15" customHeight="1" x14ac:dyDescent="0.25">
      <c r="A46" s="6" t="s">
        <v>12</v>
      </c>
      <c r="B46" s="13">
        <f t="shared" si="12"/>
        <v>416</v>
      </c>
      <c r="C46" s="14">
        <v>416</v>
      </c>
      <c r="D46" s="14">
        <v>0</v>
      </c>
      <c r="E46" s="14">
        <v>0</v>
      </c>
      <c r="F46" s="13">
        <f t="shared" si="13"/>
        <v>0</v>
      </c>
      <c r="G46" s="14">
        <v>0</v>
      </c>
      <c r="H46" s="14">
        <v>0</v>
      </c>
      <c r="I46" s="14">
        <v>0</v>
      </c>
      <c r="J46" s="25">
        <f t="shared" si="10"/>
        <v>-100</v>
      </c>
      <c r="K46" s="29"/>
      <c r="L46" s="7"/>
    </row>
    <row r="47" spans="1:16" ht="15" customHeight="1" x14ac:dyDescent="0.25">
      <c r="A47" s="6" t="s">
        <v>13</v>
      </c>
      <c r="B47" s="13">
        <f t="shared" si="12"/>
        <v>2481</v>
      </c>
      <c r="C47" s="14">
        <v>1950</v>
      </c>
      <c r="D47" s="14">
        <v>531</v>
      </c>
      <c r="E47" s="14">
        <v>0</v>
      </c>
      <c r="F47" s="13">
        <f t="shared" si="13"/>
        <v>3336</v>
      </c>
      <c r="G47" s="14">
        <v>515</v>
      </c>
      <c r="H47" s="14">
        <v>2156</v>
      </c>
      <c r="I47" s="14">
        <v>665</v>
      </c>
      <c r="J47" s="25">
        <f t="shared" si="10"/>
        <v>34.461910519951623</v>
      </c>
      <c r="K47" s="29"/>
      <c r="L47" s="7"/>
    </row>
    <row r="48" spans="1:16" ht="15" customHeight="1" x14ac:dyDescent="0.25">
      <c r="A48" s="6" t="s">
        <v>15</v>
      </c>
      <c r="B48" s="13">
        <f t="shared" si="12"/>
        <v>900</v>
      </c>
      <c r="C48" s="14">
        <v>0</v>
      </c>
      <c r="D48" s="14">
        <v>900</v>
      </c>
      <c r="E48" s="14">
        <v>0</v>
      </c>
      <c r="F48" s="13">
        <f t="shared" si="13"/>
        <v>1243</v>
      </c>
      <c r="G48" s="14">
        <v>0</v>
      </c>
      <c r="H48" s="14">
        <v>762</v>
      </c>
      <c r="I48" s="14">
        <v>481</v>
      </c>
      <c r="J48" s="25">
        <f t="shared" si="10"/>
        <v>38.111111111111114</v>
      </c>
      <c r="K48" s="29"/>
      <c r="L48" s="7"/>
    </row>
    <row r="49" spans="1:13" ht="15" customHeight="1" x14ac:dyDescent="0.25">
      <c r="A49" s="6" t="s">
        <v>17</v>
      </c>
      <c r="B49" s="13">
        <f t="shared" si="12"/>
        <v>2219</v>
      </c>
      <c r="C49" s="14">
        <v>0</v>
      </c>
      <c r="D49" s="14">
        <v>2219</v>
      </c>
      <c r="E49" s="14">
        <v>0</v>
      </c>
      <c r="F49" s="13">
        <f t="shared" si="13"/>
        <v>0</v>
      </c>
      <c r="G49" s="14">
        <v>0</v>
      </c>
      <c r="H49" s="14">
        <v>0</v>
      </c>
      <c r="I49" s="14">
        <v>0</v>
      </c>
      <c r="J49" s="25">
        <f t="shared" si="10"/>
        <v>-100</v>
      </c>
      <c r="K49" s="29"/>
      <c r="L49" s="7"/>
    </row>
    <row r="50" spans="1:13" ht="15" customHeight="1" x14ac:dyDescent="0.25">
      <c r="A50" s="6" t="s">
        <v>18</v>
      </c>
      <c r="B50" s="13">
        <f t="shared" si="12"/>
        <v>120</v>
      </c>
      <c r="C50" s="14">
        <v>73</v>
      </c>
      <c r="D50" s="14">
        <v>37</v>
      </c>
      <c r="E50" s="14">
        <v>10</v>
      </c>
      <c r="F50" s="13">
        <f t="shared" si="13"/>
        <v>15</v>
      </c>
      <c r="G50" s="14">
        <v>0</v>
      </c>
      <c r="H50" s="14">
        <v>0</v>
      </c>
      <c r="I50" s="14">
        <v>15</v>
      </c>
      <c r="J50" s="25">
        <f t="shared" si="10"/>
        <v>-87.5</v>
      </c>
      <c r="K50" s="29"/>
      <c r="L50" s="7"/>
    </row>
    <row r="51" spans="1:13" ht="15" customHeight="1" x14ac:dyDescent="0.25">
      <c r="A51" s="6" t="s">
        <v>19</v>
      </c>
      <c r="B51" s="13">
        <f t="shared" si="12"/>
        <v>310</v>
      </c>
      <c r="C51" s="14">
        <v>0</v>
      </c>
      <c r="D51" s="14">
        <v>0</v>
      </c>
      <c r="E51" s="14">
        <v>310</v>
      </c>
      <c r="F51" s="13">
        <f t="shared" si="13"/>
        <v>720</v>
      </c>
      <c r="G51" s="14">
        <v>720</v>
      </c>
      <c r="H51" s="14">
        <v>0</v>
      </c>
      <c r="I51" s="14">
        <v>0</v>
      </c>
      <c r="J51" s="25">
        <f t="shared" si="10"/>
        <v>132.25806451612905</v>
      </c>
      <c r="K51" s="29"/>
      <c r="L51" s="7"/>
    </row>
    <row r="52" spans="1:13" ht="15" customHeight="1" x14ac:dyDescent="0.25">
      <c r="A52" s="6" t="s">
        <v>33</v>
      </c>
      <c r="B52" s="13">
        <f t="shared" si="12"/>
        <v>286</v>
      </c>
      <c r="C52" s="14">
        <v>201</v>
      </c>
      <c r="D52" s="14">
        <v>85</v>
      </c>
      <c r="E52" s="14">
        <v>0</v>
      </c>
      <c r="F52" s="13">
        <f t="shared" si="13"/>
        <v>52</v>
      </c>
      <c r="G52" s="14">
        <v>0</v>
      </c>
      <c r="H52" s="14">
        <v>13</v>
      </c>
      <c r="I52" s="14">
        <v>39</v>
      </c>
      <c r="J52" s="25">
        <f t="shared" si="10"/>
        <v>-81.818181818181813</v>
      </c>
      <c r="K52" s="29"/>
      <c r="L52" s="7"/>
    </row>
    <row r="53" spans="1:13" ht="15" customHeight="1" x14ac:dyDescent="0.25">
      <c r="A53" s="4" t="s">
        <v>22</v>
      </c>
      <c r="B53" s="13">
        <f t="shared" ref="B53:I53" si="14">B54+B65</f>
        <v>193198</v>
      </c>
      <c r="C53" s="13">
        <f t="shared" si="14"/>
        <v>84611</v>
      </c>
      <c r="D53" s="13">
        <f t="shared" si="14"/>
        <v>92453</v>
      </c>
      <c r="E53" s="13">
        <f t="shared" si="14"/>
        <v>16134</v>
      </c>
      <c r="F53" s="13">
        <f t="shared" si="14"/>
        <v>73907</v>
      </c>
      <c r="G53" s="13">
        <f t="shared" si="14"/>
        <v>41634</v>
      </c>
      <c r="H53" s="13">
        <f t="shared" si="14"/>
        <v>26539</v>
      </c>
      <c r="I53" s="13">
        <f t="shared" si="14"/>
        <v>5734</v>
      </c>
      <c r="J53" s="25">
        <f t="shared" si="10"/>
        <v>-61.745463203552831</v>
      </c>
      <c r="K53" s="29"/>
      <c r="L53" s="7"/>
    </row>
    <row r="54" spans="1:13" ht="15" customHeight="1" x14ac:dyDescent="0.25">
      <c r="A54" s="5" t="s">
        <v>23</v>
      </c>
      <c r="B54" s="13">
        <f>SUM(B55:B64)</f>
        <v>46201</v>
      </c>
      <c r="C54" s="13">
        <f t="shared" ref="C54:H54" si="15">SUM(C55:C64)</f>
        <v>28193</v>
      </c>
      <c r="D54" s="13">
        <f t="shared" si="15"/>
        <v>10803</v>
      </c>
      <c r="E54" s="13">
        <f t="shared" si="15"/>
        <v>7205</v>
      </c>
      <c r="F54" s="13">
        <f t="shared" si="15"/>
        <v>22443</v>
      </c>
      <c r="G54" s="13">
        <f t="shared" si="15"/>
        <v>12825</v>
      </c>
      <c r="H54" s="13">
        <f t="shared" si="15"/>
        <v>8721</v>
      </c>
      <c r="I54" s="13">
        <f>SUM(I55:I64)</f>
        <v>897</v>
      </c>
      <c r="J54" s="25">
        <f t="shared" si="10"/>
        <v>-51.42312936949417</v>
      </c>
      <c r="K54" s="29"/>
      <c r="L54" s="7"/>
    </row>
    <row r="55" spans="1:13" ht="14.1" customHeight="1" x14ac:dyDescent="0.25">
      <c r="A55" s="6" t="s">
        <v>9</v>
      </c>
      <c r="B55" s="13">
        <f>+C55+D55+E55</f>
        <v>28086</v>
      </c>
      <c r="C55" s="14">
        <v>18760</v>
      </c>
      <c r="D55" s="14">
        <v>4683</v>
      </c>
      <c r="E55" s="14">
        <v>4643</v>
      </c>
      <c r="F55" s="13">
        <f>+G55+H55+I55</f>
        <v>12342</v>
      </c>
      <c r="G55" s="14">
        <v>7460</v>
      </c>
      <c r="H55" s="14">
        <v>4435</v>
      </c>
      <c r="I55" s="14">
        <v>447</v>
      </c>
      <c r="J55" s="25">
        <f>((F55/B55)-1)*100</f>
        <v>-56.056398205511648</v>
      </c>
      <c r="K55" s="29"/>
      <c r="L55" s="7"/>
    </row>
    <row r="56" spans="1:13" ht="14.1" customHeight="1" x14ac:dyDescent="0.25">
      <c r="A56" s="6" t="s">
        <v>10</v>
      </c>
      <c r="B56" s="13">
        <f t="shared" ref="B56:B64" si="16">+C56+D56+E56</f>
        <v>1471</v>
      </c>
      <c r="C56" s="14">
        <v>888</v>
      </c>
      <c r="D56" s="14">
        <v>357</v>
      </c>
      <c r="E56" s="14">
        <v>226</v>
      </c>
      <c r="F56" s="38">
        <f>+G56+H56+I56</f>
        <v>944</v>
      </c>
      <c r="G56" s="14">
        <v>189</v>
      </c>
      <c r="H56" s="14">
        <v>686</v>
      </c>
      <c r="I56" s="14">
        <v>69</v>
      </c>
      <c r="J56" s="25">
        <f t="shared" si="10"/>
        <v>-35.825968728755953</v>
      </c>
      <c r="K56" s="29"/>
      <c r="L56" s="7"/>
    </row>
    <row r="57" spans="1:13" ht="14.1" customHeight="1" x14ac:dyDescent="0.25">
      <c r="A57" s="6" t="s">
        <v>32</v>
      </c>
      <c r="B57" s="13">
        <f t="shared" si="16"/>
        <v>8025</v>
      </c>
      <c r="C57" s="14">
        <v>3226</v>
      </c>
      <c r="D57" s="14">
        <v>2620</v>
      </c>
      <c r="E57" s="14">
        <v>2179</v>
      </c>
      <c r="F57" s="38">
        <f t="shared" ref="F57:F64" si="17">+G57+H57+I57</f>
        <v>2850</v>
      </c>
      <c r="G57" s="14">
        <v>1929</v>
      </c>
      <c r="H57" s="14">
        <v>812</v>
      </c>
      <c r="I57" s="14">
        <v>109</v>
      </c>
      <c r="J57" s="25">
        <f t="shared" si="10"/>
        <v>-64.485981308411212</v>
      </c>
      <c r="K57" s="29"/>
      <c r="L57" s="7"/>
    </row>
    <row r="58" spans="1:13" ht="14.1" customHeight="1" x14ac:dyDescent="0.25">
      <c r="A58" s="6" t="s">
        <v>11</v>
      </c>
      <c r="B58" s="13">
        <f t="shared" si="16"/>
        <v>6522</v>
      </c>
      <c r="C58" s="14">
        <v>4269</v>
      </c>
      <c r="D58" s="14">
        <v>2096</v>
      </c>
      <c r="E58" s="14">
        <v>157</v>
      </c>
      <c r="F58" s="38">
        <f t="shared" si="17"/>
        <v>4874</v>
      </c>
      <c r="G58" s="14">
        <v>3247</v>
      </c>
      <c r="H58" s="14">
        <v>1627</v>
      </c>
      <c r="I58" s="14">
        <v>0</v>
      </c>
      <c r="J58" s="25">
        <f t="shared" si="10"/>
        <v>-25.268322600429315</v>
      </c>
      <c r="K58" s="29"/>
      <c r="L58" s="7"/>
    </row>
    <row r="59" spans="1:13" ht="14.1" customHeight="1" x14ac:dyDescent="0.25">
      <c r="A59" s="6" t="s">
        <v>13</v>
      </c>
      <c r="B59" s="13">
        <f t="shared" si="16"/>
        <v>450</v>
      </c>
      <c r="C59" s="14">
        <v>0</v>
      </c>
      <c r="D59" s="14">
        <v>450</v>
      </c>
      <c r="E59" s="14">
        <v>0</v>
      </c>
      <c r="F59" s="38">
        <f t="shared" si="17"/>
        <v>0</v>
      </c>
      <c r="G59" s="14">
        <v>0</v>
      </c>
      <c r="H59" s="14">
        <v>0</v>
      </c>
      <c r="I59" s="14">
        <v>0</v>
      </c>
      <c r="J59" s="25">
        <f t="shared" si="10"/>
        <v>-100</v>
      </c>
      <c r="K59" s="29"/>
      <c r="L59" s="7"/>
    </row>
    <row r="60" spans="1:13" ht="14.1" customHeight="1" x14ac:dyDescent="0.25">
      <c r="A60" s="6" t="s">
        <v>14</v>
      </c>
      <c r="B60" s="13">
        <f t="shared" si="16"/>
        <v>252</v>
      </c>
      <c r="C60" s="14">
        <v>0</v>
      </c>
      <c r="D60" s="14">
        <v>252</v>
      </c>
      <c r="E60" s="14">
        <v>0</v>
      </c>
      <c r="F60" s="38">
        <f t="shared" si="17"/>
        <v>0</v>
      </c>
      <c r="G60" s="14">
        <v>0</v>
      </c>
      <c r="H60" s="14">
        <v>0</v>
      </c>
      <c r="I60" s="14">
        <v>0</v>
      </c>
      <c r="J60" s="25">
        <f t="shared" si="10"/>
        <v>-100</v>
      </c>
      <c r="K60" s="29"/>
      <c r="L60" s="7"/>
      <c r="M60" s="18"/>
    </row>
    <row r="61" spans="1:13" ht="14.1" customHeight="1" x14ac:dyDescent="0.25">
      <c r="A61" s="6" t="s">
        <v>26</v>
      </c>
      <c r="B61" s="13">
        <f t="shared" si="16"/>
        <v>534</v>
      </c>
      <c r="C61" s="14">
        <v>189</v>
      </c>
      <c r="D61" s="14">
        <v>345</v>
      </c>
      <c r="E61" s="14">
        <v>0</v>
      </c>
      <c r="F61" s="38">
        <f t="shared" si="17"/>
        <v>0</v>
      </c>
      <c r="G61" s="14">
        <v>0</v>
      </c>
      <c r="H61" s="14">
        <v>0</v>
      </c>
      <c r="I61" s="14">
        <v>0</v>
      </c>
      <c r="J61" s="25">
        <f t="shared" si="10"/>
        <v>-100</v>
      </c>
      <c r="K61" s="29"/>
      <c r="L61" s="7"/>
    </row>
    <row r="62" spans="1:13" ht="14.1" customHeight="1" x14ac:dyDescent="0.25">
      <c r="A62" s="6" t="s">
        <v>18</v>
      </c>
      <c r="B62" s="13">
        <f t="shared" si="16"/>
        <v>0</v>
      </c>
      <c r="C62" s="14">
        <v>0</v>
      </c>
      <c r="D62" s="14">
        <v>0</v>
      </c>
      <c r="E62" s="14">
        <v>0</v>
      </c>
      <c r="F62" s="38">
        <f t="shared" si="17"/>
        <v>690</v>
      </c>
      <c r="G62" s="14">
        <v>0</v>
      </c>
      <c r="H62" s="14">
        <v>620</v>
      </c>
      <c r="I62" s="14">
        <v>70</v>
      </c>
      <c r="J62" s="25" t="s">
        <v>27</v>
      </c>
      <c r="K62" s="29"/>
      <c r="L62" s="7"/>
    </row>
    <row r="63" spans="1:13" ht="14.1" customHeight="1" x14ac:dyDescent="0.25">
      <c r="A63" s="6" t="s">
        <v>19</v>
      </c>
      <c r="B63" s="13">
        <f t="shared" si="16"/>
        <v>0</v>
      </c>
      <c r="C63" s="14">
        <v>0</v>
      </c>
      <c r="D63" s="14">
        <v>0</v>
      </c>
      <c r="E63" s="14">
        <v>0</v>
      </c>
      <c r="F63" s="38">
        <f t="shared" si="17"/>
        <v>123</v>
      </c>
      <c r="G63" s="14">
        <v>0</v>
      </c>
      <c r="H63" s="14">
        <v>95</v>
      </c>
      <c r="I63" s="14">
        <v>28</v>
      </c>
      <c r="J63" s="25" t="s">
        <v>27</v>
      </c>
      <c r="K63" s="29"/>
      <c r="L63" s="7"/>
    </row>
    <row r="64" spans="1:13" ht="14.1" customHeight="1" x14ac:dyDescent="0.25">
      <c r="A64" s="6" t="s">
        <v>33</v>
      </c>
      <c r="B64" s="13">
        <f t="shared" si="16"/>
        <v>861</v>
      </c>
      <c r="C64" s="14">
        <v>861</v>
      </c>
      <c r="D64" s="14">
        <v>0</v>
      </c>
      <c r="E64" s="14">
        <v>0</v>
      </c>
      <c r="F64" s="38">
        <f t="shared" si="17"/>
        <v>620</v>
      </c>
      <c r="G64" s="14">
        <v>0</v>
      </c>
      <c r="H64" s="14">
        <v>446</v>
      </c>
      <c r="I64" s="14">
        <v>174</v>
      </c>
      <c r="J64" s="25">
        <f t="shared" si="10"/>
        <v>-27.990708478513358</v>
      </c>
      <c r="K64" s="29"/>
      <c r="L64" s="7"/>
    </row>
    <row r="65" spans="1:13" ht="15" customHeight="1" x14ac:dyDescent="0.25">
      <c r="A65" s="5" t="s">
        <v>24</v>
      </c>
      <c r="B65" s="13">
        <f>SUM(B66:B76)</f>
        <v>146997</v>
      </c>
      <c r="C65" s="13">
        <f t="shared" ref="C65:I65" si="18">SUM(C66:C76)</f>
        <v>56418</v>
      </c>
      <c r="D65" s="13">
        <f t="shared" si="18"/>
        <v>81650</v>
      </c>
      <c r="E65" s="13">
        <f t="shared" si="18"/>
        <v>8929</v>
      </c>
      <c r="F65" s="13">
        <f t="shared" si="18"/>
        <v>51464</v>
      </c>
      <c r="G65" s="13">
        <f t="shared" si="18"/>
        <v>28809</v>
      </c>
      <c r="H65" s="13">
        <f t="shared" si="18"/>
        <v>17818</v>
      </c>
      <c r="I65" s="13">
        <f t="shared" si="18"/>
        <v>4837</v>
      </c>
      <c r="J65" s="26">
        <f t="shared" si="10"/>
        <v>-64.989761695816924</v>
      </c>
      <c r="K65" s="29"/>
      <c r="L65" s="7"/>
    </row>
    <row r="66" spans="1:13" ht="14.1" customHeight="1" x14ac:dyDescent="0.25">
      <c r="A66" s="6" t="s">
        <v>9</v>
      </c>
      <c r="B66" s="13">
        <f>+C66+D66+E66</f>
        <v>64197</v>
      </c>
      <c r="C66" s="14">
        <v>43358</v>
      </c>
      <c r="D66" s="14">
        <v>12905</v>
      </c>
      <c r="E66" s="14">
        <v>7934</v>
      </c>
      <c r="F66" s="13">
        <f>+G66+H66+I66</f>
        <v>18664</v>
      </c>
      <c r="G66" s="14">
        <v>10338</v>
      </c>
      <c r="H66" s="14">
        <v>7047</v>
      </c>
      <c r="I66" s="14">
        <v>1279</v>
      </c>
      <c r="J66" s="26">
        <f>((F66/B66)-1)*100</f>
        <v>-70.926990357804868</v>
      </c>
      <c r="K66" s="29"/>
      <c r="L66" s="7"/>
    </row>
    <row r="67" spans="1:13" ht="14.1" customHeight="1" x14ac:dyDescent="0.25">
      <c r="A67" s="6" t="s">
        <v>25</v>
      </c>
      <c r="B67" s="13">
        <f t="shared" ref="B67:B76" si="19">+C67+D67+E67</f>
        <v>18</v>
      </c>
      <c r="C67" s="14">
        <v>0</v>
      </c>
      <c r="D67" s="14">
        <v>0</v>
      </c>
      <c r="E67" s="14">
        <v>18</v>
      </c>
      <c r="F67" s="13">
        <f t="shared" ref="F67:F76" si="20">+G67+H67+I67</f>
        <v>0</v>
      </c>
      <c r="G67" s="14">
        <v>0</v>
      </c>
      <c r="H67" s="14">
        <v>0</v>
      </c>
      <c r="I67" s="14">
        <v>0</v>
      </c>
      <c r="J67" s="26">
        <f t="shared" si="10"/>
        <v>-100</v>
      </c>
      <c r="K67" s="29"/>
      <c r="L67" s="7"/>
    </row>
    <row r="68" spans="1:13" ht="14.1" customHeight="1" x14ac:dyDescent="0.25">
      <c r="A68" s="6" t="s">
        <v>32</v>
      </c>
      <c r="B68" s="13">
        <f t="shared" si="19"/>
        <v>30</v>
      </c>
      <c r="C68" s="14">
        <v>0</v>
      </c>
      <c r="D68" s="14">
        <v>30</v>
      </c>
      <c r="E68" s="14">
        <v>0</v>
      </c>
      <c r="F68" s="13">
        <f t="shared" si="20"/>
        <v>262</v>
      </c>
      <c r="G68" s="14">
        <v>168</v>
      </c>
      <c r="H68" s="14">
        <v>40</v>
      </c>
      <c r="I68" s="14">
        <v>54</v>
      </c>
      <c r="J68" s="26">
        <f t="shared" si="10"/>
        <v>773.33333333333326</v>
      </c>
      <c r="K68" s="29"/>
      <c r="L68" s="7"/>
    </row>
    <row r="69" spans="1:13" ht="14.1" customHeight="1" x14ac:dyDescent="0.25">
      <c r="A69" s="6" t="s">
        <v>11</v>
      </c>
      <c r="B69" s="13">
        <f t="shared" si="19"/>
        <v>18331</v>
      </c>
      <c r="C69" s="14">
        <v>6855</v>
      </c>
      <c r="D69" s="14">
        <v>11140</v>
      </c>
      <c r="E69" s="14">
        <v>336</v>
      </c>
      <c r="F69" s="13">
        <f t="shared" si="20"/>
        <v>13210</v>
      </c>
      <c r="G69" s="14">
        <v>8843</v>
      </c>
      <c r="H69" s="14">
        <v>3480</v>
      </c>
      <c r="I69" s="14">
        <v>887</v>
      </c>
      <c r="J69" s="26">
        <f t="shared" si="10"/>
        <v>-27.936282799629041</v>
      </c>
      <c r="K69" s="29"/>
      <c r="L69" s="7"/>
      <c r="M69" s="31"/>
    </row>
    <row r="70" spans="1:13" ht="14.1" customHeight="1" x14ac:dyDescent="0.25">
      <c r="A70" s="6" t="s">
        <v>12</v>
      </c>
      <c r="B70" s="13">
        <f t="shared" si="19"/>
        <v>324</v>
      </c>
      <c r="C70" s="14">
        <v>324</v>
      </c>
      <c r="D70" s="14">
        <v>0</v>
      </c>
      <c r="E70" s="14">
        <v>0</v>
      </c>
      <c r="F70" s="13">
        <f t="shared" si="20"/>
        <v>748</v>
      </c>
      <c r="G70" s="14">
        <v>681</v>
      </c>
      <c r="H70" s="14">
        <v>0</v>
      </c>
      <c r="I70" s="14">
        <v>67</v>
      </c>
      <c r="J70" s="26">
        <f t="shared" si="10"/>
        <v>130.8641975308642</v>
      </c>
      <c r="K70" s="29"/>
      <c r="L70" s="7"/>
    </row>
    <row r="71" spans="1:13" ht="14.1" customHeight="1" x14ac:dyDescent="0.25">
      <c r="A71" s="6" t="s">
        <v>13</v>
      </c>
      <c r="B71" s="13">
        <f t="shared" si="19"/>
        <v>6138</v>
      </c>
      <c r="C71" s="14">
        <v>5566</v>
      </c>
      <c r="D71" s="14">
        <v>0</v>
      </c>
      <c r="E71" s="14">
        <v>572</v>
      </c>
      <c r="F71" s="13">
        <f t="shared" si="20"/>
        <v>9713</v>
      </c>
      <c r="G71" s="14">
        <v>7411</v>
      </c>
      <c r="H71" s="14">
        <v>2018</v>
      </c>
      <c r="I71" s="14">
        <v>284</v>
      </c>
      <c r="J71" s="26">
        <f t="shared" si="10"/>
        <v>58.243727598566309</v>
      </c>
      <c r="K71" s="29"/>
      <c r="L71" s="7"/>
    </row>
    <row r="72" spans="1:13" ht="14.1" customHeight="1" x14ac:dyDescent="0.25">
      <c r="A72" s="6" t="s">
        <v>14</v>
      </c>
      <c r="B72" s="13">
        <f t="shared" si="19"/>
        <v>180</v>
      </c>
      <c r="C72" s="14">
        <v>0</v>
      </c>
      <c r="D72" s="14">
        <v>180</v>
      </c>
      <c r="E72" s="14">
        <v>0</v>
      </c>
      <c r="F72" s="13">
        <f t="shared" si="20"/>
        <v>1707</v>
      </c>
      <c r="G72" s="14">
        <v>0</v>
      </c>
      <c r="H72" s="14">
        <v>0</v>
      </c>
      <c r="I72" s="14">
        <v>1707</v>
      </c>
      <c r="J72" s="26">
        <f t="shared" si="10"/>
        <v>848.33333333333326</v>
      </c>
      <c r="K72" s="29"/>
      <c r="L72" s="7"/>
    </row>
    <row r="73" spans="1:13" ht="14.1" customHeight="1" x14ac:dyDescent="0.25">
      <c r="A73" s="6" t="s">
        <v>15</v>
      </c>
      <c r="B73" s="13">
        <f t="shared" si="19"/>
        <v>366</v>
      </c>
      <c r="C73" s="14">
        <v>0</v>
      </c>
      <c r="D73" s="14">
        <v>297</v>
      </c>
      <c r="E73" s="14">
        <v>69</v>
      </c>
      <c r="F73" s="13">
        <f t="shared" si="20"/>
        <v>618</v>
      </c>
      <c r="G73" s="14">
        <v>0</v>
      </c>
      <c r="H73" s="14">
        <v>437</v>
      </c>
      <c r="I73" s="14">
        <v>181</v>
      </c>
      <c r="J73" s="26">
        <f t="shared" si="10"/>
        <v>68.852459016393453</v>
      </c>
      <c r="K73" s="29"/>
      <c r="L73" s="7"/>
    </row>
    <row r="74" spans="1:13" ht="14.1" customHeight="1" x14ac:dyDescent="0.25">
      <c r="A74" s="6" t="s">
        <v>18</v>
      </c>
      <c r="B74" s="13">
        <f t="shared" si="19"/>
        <v>315</v>
      </c>
      <c r="C74" s="14">
        <v>315</v>
      </c>
      <c r="D74" s="14">
        <v>0</v>
      </c>
      <c r="E74" s="14">
        <v>0</v>
      </c>
      <c r="F74" s="13">
        <f t="shared" si="20"/>
        <v>49</v>
      </c>
      <c r="G74" s="14">
        <v>0</v>
      </c>
      <c r="H74" s="14">
        <v>49</v>
      </c>
      <c r="I74" s="14">
        <v>0</v>
      </c>
      <c r="J74" s="26">
        <f t="shared" si="10"/>
        <v>-84.444444444444443</v>
      </c>
      <c r="K74" s="29"/>
      <c r="L74" s="7"/>
    </row>
    <row r="75" spans="1:13" ht="14.1" customHeight="1" x14ac:dyDescent="0.25">
      <c r="A75" s="6" t="s">
        <v>19</v>
      </c>
      <c r="B75" s="13">
        <f t="shared" si="19"/>
        <v>13739</v>
      </c>
      <c r="C75" s="14">
        <v>0</v>
      </c>
      <c r="D75" s="14">
        <v>13739</v>
      </c>
      <c r="E75" s="14">
        <v>0</v>
      </c>
      <c r="F75" s="13">
        <f t="shared" si="20"/>
        <v>3864</v>
      </c>
      <c r="G75" s="14">
        <v>0</v>
      </c>
      <c r="H75" s="14">
        <v>3864</v>
      </c>
      <c r="I75" s="14">
        <v>0</v>
      </c>
      <c r="J75" s="26">
        <f t="shared" si="10"/>
        <v>-71.875682364073086</v>
      </c>
      <c r="K75" s="29"/>
      <c r="L75" s="7"/>
    </row>
    <row r="76" spans="1:13" ht="14.1" customHeight="1" x14ac:dyDescent="0.25">
      <c r="A76" s="9" t="s">
        <v>33</v>
      </c>
      <c r="B76" s="33">
        <f t="shared" si="19"/>
        <v>43359</v>
      </c>
      <c r="C76" s="17">
        <v>0</v>
      </c>
      <c r="D76" s="17">
        <v>43359</v>
      </c>
      <c r="E76" s="17">
        <v>0</v>
      </c>
      <c r="F76" s="33">
        <f t="shared" si="20"/>
        <v>2629</v>
      </c>
      <c r="G76" s="17">
        <v>1368</v>
      </c>
      <c r="H76" s="17">
        <v>883</v>
      </c>
      <c r="I76" s="17">
        <v>378</v>
      </c>
      <c r="J76" s="27">
        <f t="shared" si="10"/>
        <v>-93.936668281095052</v>
      </c>
      <c r="K76" s="29"/>
      <c r="L76" s="7"/>
    </row>
    <row r="77" spans="1:13" ht="18.75" customHeight="1" x14ac:dyDescent="0.25">
      <c r="A77" s="20" t="s">
        <v>34</v>
      </c>
      <c r="D77" s="10"/>
      <c r="E77" s="7"/>
      <c r="K77" s="7"/>
      <c r="L77" s="7"/>
    </row>
    <row r="78" spans="1:13" ht="14.45" customHeight="1" x14ac:dyDescent="0.25">
      <c r="A78" s="23" t="s">
        <v>28</v>
      </c>
      <c r="D78" s="10"/>
      <c r="E78" s="7"/>
      <c r="K78" s="7"/>
      <c r="L78" s="7"/>
    </row>
    <row r="79" spans="1:13" ht="14.45" customHeight="1" x14ac:dyDescent="0.25">
      <c r="A79" s="23" t="s">
        <v>29</v>
      </c>
      <c r="K79" s="7"/>
      <c r="L79" s="7"/>
    </row>
    <row r="80" spans="1:13" ht="14.45" customHeight="1" x14ac:dyDescent="0.25">
      <c r="A80" s="23" t="s">
        <v>38</v>
      </c>
      <c r="K80" s="7"/>
      <c r="L80" s="7"/>
    </row>
    <row r="81" spans="1:12" ht="14.45" customHeight="1" x14ac:dyDescent="0.25">
      <c r="A81" s="23" t="s">
        <v>35</v>
      </c>
      <c r="K81" s="7"/>
      <c r="L81" s="7"/>
    </row>
    <row r="82" spans="1:12" ht="14.45" customHeight="1" x14ac:dyDescent="0.25">
      <c r="A82" s="23" t="s">
        <v>36</v>
      </c>
      <c r="K82" s="7"/>
      <c r="L82" s="7"/>
    </row>
    <row r="83" spans="1:12" ht="14.45" customHeight="1" x14ac:dyDescent="0.25">
      <c r="A83" s="23" t="s">
        <v>37</v>
      </c>
      <c r="K83" s="7"/>
      <c r="L83" s="7"/>
    </row>
    <row r="84" spans="1:12" ht="14.45" customHeight="1" x14ac:dyDescent="0.25">
      <c r="A84" s="23" t="s">
        <v>30</v>
      </c>
      <c r="K84" s="7"/>
      <c r="L84" s="7"/>
    </row>
    <row r="85" spans="1:12" ht="14.45" customHeight="1" x14ac:dyDescent="0.25">
      <c r="A85" s="22" t="s">
        <v>31</v>
      </c>
      <c r="K85" s="7"/>
      <c r="L85" s="7"/>
    </row>
    <row r="86" spans="1:12" x14ac:dyDescent="0.25">
      <c r="K86" s="7"/>
      <c r="L86" s="7"/>
    </row>
    <row r="87" spans="1:12" x14ac:dyDescent="0.25">
      <c r="K87" s="7"/>
      <c r="L87" s="7"/>
    </row>
  </sheetData>
  <mergeCells count="15">
    <mergeCell ref="J7:J9"/>
    <mergeCell ref="C9:E9"/>
    <mergeCell ref="G9:I9"/>
    <mergeCell ref="A6:J6"/>
    <mergeCell ref="L3:P34"/>
    <mergeCell ref="A7:A9"/>
    <mergeCell ref="B7:B9"/>
    <mergeCell ref="C7:E7"/>
    <mergeCell ref="F7:F9"/>
    <mergeCell ref="G7:I7"/>
    <mergeCell ref="A1:J1"/>
    <mergeCell ref="A2:J2"/>
    <mergeCell ref="A3:J3"/>
    <mergeCell ref="A4:J4"/>
    <mergeCell ref="A5:J5"/>
  </mergeCells>
  <printOptions horizontalCentered="1"/>
  <pageMargins left="0.70866141732283472" right="0.70866141732283472" top="0.74803149606299213" bottom="0.74803149606299213" header="0.31496062992125984" footer="0.31496062992125984"/>
  <pageSetup scale="55" orientation="portrait" r:id="rId1"/>
  <ignoredErrors>
    <ignoredError sqref="F65 B65 F41 B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 </vt:lpstr>
      <vt:lpstr>'Cuadro 1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EDILSA VASQUEZ</dc:creator>
  <cp:lastModifiedBy>EDILSA VASQUEZ</cp:lastModifiedBy>
  <cp:lastPrinted>2025-08-12T16:24:17Z</cp:lastPrinted>
  <dcterms:created xsi:type="dcterms:W3CDTF">2025-07-31T16:37:41Z</dcterms:created>
  <dcterms:modified xsi:type="dcterms:W3CDTF">2025-08-12T16:24:27Z</dcterms:modified>
</cp:coreProperties>
</file>